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<sst xmlns="http://schemas.openxmlformats.org/spreadsheetml/2006/main" count="71" uniqueCount="64">
  <si>
    <t>Усього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</si>
  <si>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</si>
  <si>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</si>
  <si>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</si>
  <si>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</si>
  <si>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</si>
  <si>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</si>
  <si>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</si>
  <si>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</si>
  <si>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</si>
  <si>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</si>
  <si>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</si>
  <si>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</si>
  <si>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АТО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</si>
  <si>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</si>
  <si>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</si>
  <si>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</si>
  <si>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</si>
  <si>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</si>
  <si>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</si>
  <si>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</si>
  <si>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</si>
  <si>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</si>
  <si>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</si>
  <si>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</si>
  <si>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</si>
  <si>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</si>
  <si>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</si>
  <si>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</si>
  <si>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</si>
  <si>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</si>
  <si>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 xml:space="preserve"> + 1 017 грн.</t>
  </si>
  <si>
    <t>осіб</t>
  </si>
  <si>
    <t>Усього за                       2015 - 2018 рр.</t>
  </si>
  <si>
    <t>%</t>
  </si>
  <si>
    <t>перехідні</t>
  </si>
  <si>
    <t>отримувачі ДБ</t>
  </si>
  <si>
    <t>2017 р.</t>
  </si>
  <si>
    <t>у 10 р.</t>
  </si>
  <si>
    <t>2018 р.</t>
  </si>
  <si>
    <t>Станом на 1 січня</t>
  </si>
  <si>
    <t>у % до                        попереднього періоду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</si>
  <si>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</si>
  <si>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</si>
  <si>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</si>
  <si>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</si>
  <si>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</si>
  <si>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</si>
  <si>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</si>
  <si>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</si>
  <si>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</si>
  <si>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</si>
  <si>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</si>
  <si>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</si>
  <si>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</si>
  <si>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</si>
  <si>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</si>
  <si>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</si>
  <si>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Інформація щодо надання послуг державною службою зайнятості учасникам АТО у  січні-вересні 2018 року</t>
  </si>
  <si>
    <t>Станом на 1 жовтня</t>
  </si>
  <si>
    <t>січень-вересень                2017 р.</t>
  </si>
  <si>
    <t>січень-вересень                2018 р.</t>
  </si>
  <si>
    <t>3763</t>
  </si>
  <si>
    <t xml:space="preserve"> + 634 грн.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</si>
</sst>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1" fontId="51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3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2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1" fontId="55" fillId="0" borderId="3" xfId="447" applyNumberFormat="1" applyFont="1" applyFill="1" applyBorder="1" applyAlignment="1" applyProtection="1">
      <alignment horizontal="center" vertical="center" wrapText="1"/>
      <protection/>
    </xf>
    <xf numFmtId="1" fontId="55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0" fontId="45" fillId="0" borderId="3" xfId="451" applyFont="1" applyFill="1" applyBorder="1" applyAlignment="1">
      <alignment horizontal="left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1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0" fontId="27" fillId="0" borderId="3" xfId="450" applyFont="1" applyFill="1" applyBorder="1" applyAlignment="1">
      <alignment horizontal="left" vertical="center" wrapText="1"/>
      <protection/>
    </xf>
    <xf numFmtId="183" fontId="31" fillId="0" borderId="21" xfId="450" applyNumberFormat="1" applyFont="1" applyFill="1" applyBorder="1" applyAlignment="1">
      <alignment horizontal="center" vertical="center" wrapText="1"/>
      <protection/>
    </xf>
    <xf numFmtId="183" fontId="31" fillId="0" borderId="3" xfId="450" applyNumberFormat="1" applyFont="1" applyFill="1" applyBorder="1" applyAlignment="1">
      <alignment horizontal="center" vertical="center" wrapText="1"/>
      <protection/>
    </xf>
    <xf numFmtId="0" fontId="30" fillId="0" borderId="0" xfId="450" applyFont="1" applyFill="1" applyAlignment="1">
      <alignment vertical="center" wrapText="1"/>
      <protection/>
    </xf>
    <xf numFmtId="0" fontId="31" fillId="0" borderId="3" xfId="450" applyFont="1" applyFill="1" applyBorder="1" applyAlignment="1">
      <alignment horizontal="left" vertical="center" wrapText="1" indent="2"/>
      <protection/>
    </xf>
    <xf numFmtId="0" fontId="49" fillId="0" borderId="3" xfId="450" applyFont="1" applyFill="1" applyBorder="1" applyAlignment="1">
      <alignment horizontal="left" vertical="center" wrapText="1"/>
      <protection/>
    </xf>
    <xf numFmtId="0" fontId="27" fillId="0" borderId="3" xfId="450" applyFont="1" applyFill="1" applyBorder="1" applyAlignment="1">
      <alignment vertical="center" wrapText="1"/>
      <protection/>
    </xf>
    <xf numFmtId="0" fontId="25" fillId="0" borderId="0" xfId="450" applyFont="1" applyFill="1" applyAlignment="1">
      <alignment vertical="center" wrapText="1"/>
      <protection/>
    </xf>
    <xf numFmtId="0" fontId="49" fillId="0" borderId="3" xfId="450" applyFont="1" applyFill="1" applyBorder="1" applyAlignment="1">
      <alignment vertical="center" wrapText="1"/>
      <protection/>
    </xf>
    <xf numFmtId="0" fontId="23" fillId="0" borderId="3" xfId="450" applyFont="1" applyFill="1" applyBorder="1" applyAlignment="1">
      <alignment vertical="center" wrapText="1"/>
      <protection/>
    </xf>
    <xf numFmtId="183" fontId="29" fillId="0" borderId="3" xfId="449" applyNumberFormat="1" applyFont="1" applyFill="1" applyBorder="1" applyAlignment="1">
      <alignment horizontal="center" vertical="center"/>
      <protection/>
    </xf>
    <xf numFmtId="0" fontId="25" fillId="0" borderId="0" xfId="449" applyFont="1" applyFill="1">
      <alignment/>
      <protection/>
    </xf>
    <xf numFmtId="3" fontId="25" fillId="0" borderId="0" xfId="449" applyNumberFormat="1" applyFont="1" applyFill="1">
      <alignment/>
      <protection/>
    </xf>
    <xf numFmtId="1" fontId="23" fillId="0" borderId="3" xfId="449" applyNumberFormat="1" applyFont="1" applyFill="1" applyBorder="1" applyAlignment="1">
      <alignment horizontal="center" vertical="center"/>
      <protection/>
    </xf>
    <xf numFmtId="1" fontId="23" fillId="0" borderId="3" xfId="449" applyNumberFormat="1" applyFont="1" applyFill="1" applyBorder="1" applyAlignment="1">
      <alignment horizontal="center" vertical="center" wrapText="1"/>
      <protection/>
    </xf>
    <xf numFmtId="49" fontId="23" fillId="0" borderId="3" xfId="450" applyNumberFormat="1" applyFont="1" applyFill="1" applyBorder="1" applyAlignment="1">
      <alignment horizontal="center" vertical="center" wrapText="1"/>
      <protection/>
    </xf>
    <xf numFmtId="184" fontId="28" fillId="0" borderId="22" xfId="450" applyNumberFormat="1" applyFont="1" applyFill="1" applyBorder="1" applyAlignment="1">
      <alignment vertical="center" wrapText="1"/>
      <protection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29" fillId="0" borderId="21" xfId="450" applyFont="1" applyFill="1" applyBorder="1" applyAlignment="1">
      <alignment horizontal="center" vertical="center" wrapText="1"/>
      <protection/>
    </xf>
    <xf numFmtId="0" fontId="29" fillId="0" borderId="3" xfId="450" applyFont="1" applyFill="1" applyBorder="1" applyAlignment="1">
      <alignment horizontal="center" vertical="center" wrapText="1"/>
      <protection/>
    </xf>
    <xf numFmtId="183" fontId="29" fillId="0" borderId="21" xfId="449" applyNumberFormat="1" applyFont="1" applyFill="1" applyBorder="1" applyAlignment="1">
      <alignment horizontal="center" vertical="center"/>
      <protection/>
    </xf>
    <xf numFmtId="1" fontId="27" fillId="0" borderId="21" xfId="450" applyNumberFormat="1" applyFont="1" applyFill="1" applyBorder="1" applyAlignment="1">
      <alignment horizontal="center" vertical="center" wrapText="1"/>
      <protection/>
    </xf>
    <xf numFmtId="1" fontId="55" fillId="0" borderId="21" xfId="450" applyNumberFormat="1" applyFont="1" applyFill="1" applyBorder="1" applyAlignment="1">
      <alignment horizontal="center" vertical="center" wrapText="1"/>
      <protection/>
    </xf>
    <xf numFmtId="1" fontId="32" fillId="0" borderId="21" xfId="450" applyNumberFormat="1" applyFont="1" applyFill="1" applyBorder="1" applyAlignment="1">
      <alignment horizontal="center" vertical="center" wrapText="1"/>
      <protection/>
    </xf>
    <xf numFmtId="49" fontId="29" fillId="0" borderId="3" xfId="449" applyNumberFormat="1" applyFont="1" applyFill="1" applyBorder="1" applyAlignment="1">
      <alignment horizontal="center" vertical="center"/>
      <protection/>
    </xf>
    <xf numFmtId="0" fontId="23" fillId="0" borderId="21" xfId="449" applyFont="1" applyFill="1" applyBorder="1" applyAlignment="1">
      <alignment horizontal="center" vertical="center"/>
      <protection/>
    </xf>
    <xf numFmtId="49" fontId="23" fillId="0" borderId="3" xfId="449" applyNumberFormat="1" applyFont="1" applyFill="1" applyBorder="1" applyAlignment="1">
      <alignment horizontal="center" vertical="center"/>
      <protection/>
    </xf>
    <xf numFmtId="0" fontId="25" fillId="0" borderId="3" xfId="450" applyFont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0" fontId="23" fillId="0" borderId="3" xfId="449" applyFont="1" applyFill="1" applyBorder="1" applyAlignment="1">
      <alignment horizontal="center" vertical="center" wrapText="1"/>
      <protection/>
    </xf>
    <xf numFmtId="1" fontId="25" fillId="0" borderId="3" xfId="450" applyNumberFormat="1" applyFont="1" applyBorder="1" applyAlignment="1">
      <alignment horizontal="center" vertical="center" wrapText="1"/>
      <protection/>
    </xf>
    <xf numFmtId="0" fontId="57" fillId="0" borderId="21" xfId="449" applyFont="1" applyBorder="1" applyAlignment="1">
      <alignment horizontal="center" vertical="center" wrapText="1"/>
      <protection/>
    </xf>
    <xf numFmtId="0" fontId="57" fillId="0" borderId="3" xfId="449" applyFont="1" applyBorder="1" applyAlignment="1">
      <alignment horizontal="center" vertical="center" wrapText="1"/>
      <protection/>
    </xf>
    <xf numFmtId="3" fontId="55" fillId="0" borderId="3" xfId="447" applyNumberFormat="1" applyFont="1" applyFill="1" applyBorder="1" applyAlignment="1" applyProtection="1">
      <alignment horizontal="center" vertical="center"/>
      <protection locked="0"/>
    </xf>
    <xf numFmtId="1" fontId="55" fillId="0" borderId="3" xfId="0" applyNumberFormat="1" applyFont="1" applyFill="1" applyBorder="1" applyAlignment="1" applyProtection="1">
      <alignment horizontal="center" vertical="center"/>
      <protection locked="0"/>
    </xf>
    <xf numFmtId="3" fontId="55" fillId="0" borderId="3" xfId="447" applyNumberFormat="1" applyFont="1" applyFill="1" applyBorder="1" applyAlignment="1" applyProtection="1">
      <alignment horizontal="center" vertical="center"/>
      <protection/>
    </xf>
    <xf numFmtId="3" fontId="56" fillId="0" borderId="3" xfId="0" applyNumberFormat="1" applyFont="1" applyFill="1" applyBorder="1" applyAlignment="1">
      <alignment horizontal="center" vertical="center"/>
    </xf>
    <xf numFmtId="1" fontId="55" fillId="0" borderId="3" xfId="450" applyNumberFormat="1" applyFont="1" applyFill="1" applyBorder="1" applyAlignment="1">
      <alignment horizontal="center" vertical="center" wrapText="1"/>
      <protection/>
    </xf>
    <xf numFmtId="49" fontId="50" fillId="0" borderId="3" xfId="449" applyNumberFormat="1" applyFont="1" applyFill="1" applyBorder="1" applyAlignment="1">
      <alignment horizontal="center" vertical="center"/>
      <protection/>
    </xf>
    <xf numFmtId="1" fontId="48" fillId="0" borderId="3" xfId="447" applyNumberFormat="1" applyFont="1" applyFill="1" applyBorder="1" applyAlignment="1" applyProtection="1">
      <alignment horizontal="center"/>
      <protection/>
    </xf>
    <xf numFmtId="1" fontId="48" fillId="51" borderId="3" xfId="447" applyNumberFormat="1" applyFont="1" applyFill="1" applyBorder="1" applyAlignment="1" applyProtection="1">
      <alignment horizontal="center"/>
      <protection/>
    </xf>
    <xf numFmtId="1" fontId="48" fillId="0" borderId="0" xfId="447" applyNumberFormat="1" applyFont="1" applyFill="1" applyProtection="1">
      <alignment/>
      <protection locked="0"/>
    </xf>
    <xf numFmtId="0" fontId="56" fillId="0" borderId="3" xfId="0" applyFont="1" applyFill="1" applyBorder="1" applyAlignment="1">
      <alignment horizontal="center" vertical="center"/>
    </xf>
    <xf numFmtId="1" fontId="29" fillId="51" borderId="0" xfId="447" applyNumberFormat="1" applyFont="1" applyFill="1" applyBorder="1" applyAlignment="1" applyProtection="1">
      <alignment horizontal="right"/>
      <protection locked="0"/>
    </xf>
    <xf numFmtId="0" fontId="23" fillId="0" borderId="21" xfId="449" applyFont="1" applyFill="1" applyBorder="1" applyAlignment="1">
      <alignment horizontal="center" vertical="center" wrapText="1"/>
      <protection/>
    </xf>
    <xf numFmtId="0" fontId="30" fillId="0" borderId="21" xfId="450" applyFont="1" applyBorder="1" applyAlignment="1">
      <alignment horizontal="center" vertical="center" wrapText="1"/>
      <protection/>
    </xf>
    <xf numFmtId="0" fontId="30" fillId="0" borderId="22" xfId="450" applyFont="1" applyBorder="1" applyAlignment="1">
      <alignment horizontal="center" vertical="center" wrapText="1"/>
      <protection/>
    </xf>
    <xf numFmtId="0" fontId="30" fillId="0" borderId="23" xfId="450" applyFont="1" applyBorder="1" applyAlignment="1">
      <alignment horizontal="center" vertical="center" wrapText="1"/>
      <protection/>
    </xf>
    <xf numFmtId="0" fontId="23" fillId="0" borderId="21" xfId="449" applyFont="1" applyFill="1" applyBorder="1" applyAlignment="1">
      <alignment horizontal="left" vertical="center"/>
      <protection/>
    </xf>
    <xf numFmtId="0" fontId="23" fillId="0" borderId="23" xfId="449" applyFont="1" applyFill="1" applyBorder="1" applyAlignment="1">
      <alignment horizontal="left" vertical="center"/>
      <protection/>
    </xf>
    <xf numFmtId="0" fontId="23" fillId="0" borderId="21" xfId="449" applyFont="1" applyFill="1" applyBorder="1" applyAlignment="1">
      <alignment horizontal="left" vertical="center" wrapText="1"/>
      <protection/>
    </xf>
    <xf numFmtId="0" fontId="23" fillId="0" borderId="23" xfId="449" applyFont="1" applyFill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0" fontId="23" fillId="0" borderId="21" xfId="450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184" fontId="28" fillId="0" borderId="22" xfId="450" applyNumberFormat="1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Border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1"/>
  <sheetViews>
    <sheetView tabSelected="1" view="pageBreakPreview" zoomScale="80" zoomScaleNormal="72" zoomScaleSheetLayoutView="80" zoomScalePageLayoutView="0" workbookViewId="0" topLeftCell="A1">
      <selection activeCell="A5" sqref="A5"/>
    </sheetView>
  </sheetViews>
  <sheetFormatPr defaultColWidth="9.25390625" defaultRowHeight="12.75"/>
  <cols>
    <col min="1" max="1" width="50.25390625" style="1" customWidth="1"/>
    <col min="2" max="2" width="22.00390625" style="1" customWidth="1"/>
    <col min="3" max="4" width="11.875" style="1" customWidth="1"/>
    <col min="5" max="5" width="15.25390625" style="1" customWidth="1"/>
    <col min="6" max="6" width="14.125" style="1" customWidth="1"/>
    <col min="7" max="7" width="13.875" style="44" customWidth="1"/>
    <col min="8" max="8" width="15.25390625" style="1" customWidth="1"/>
    <col min="9" max="10" width="9.25390625" style="1" customWidth="1"/>
    <col min="11" max="11" width="11.125" style="1" hidden="1" customWidth="1"/>
    <col min="12" max="14" width="9.25390625" style="1" hidden="1" customWidth="1"/>
    <col min="15" max="15" width="0" style="1" hidden="1" customWidth="1"/>
    <col min="16" max="16384" width="9.25390625" style="1" customWidth="1"/>
  </cols>
  <sheetData>
    <row r="1" spans="2:8" ht="29.25" customHeight="1">
      <c r="B1" s="6"/>
      <c r="C1" s="6"/>
      <c r="G1" s="87" t="s">
        <v>13</v>
      </c>
      <c r="H1" s="87"/>
    </row>
    <row r="2" spans="1:8" ht="25.5" customHeight="1">
      <c r="A2" s="88" t="s">
        <v>3</v>
      </c>
      <c r="B2" s="88"/>
      <c r="C2" s="88"/>
      <c r="D2" s="88"/>
      <c r="E2" s="88"/>
      <c r="F2" s="88"/>
      <c r="G2" s="88"/>
      <c r="H2" s="88"/>
    </row>
    <row r="3" spans="1:8" ht="25.5" customHeight="1">
      <c r="A3" s="88" t="s">
        <v>4</v>
      </c>
      <c r="B3" s="88"/>
      <c r="C3" s="88"/>
      <c r="D3" s="88"/>
      <c r="E3" s="88"/>
      <c r="F3" s="88"/>
      <c r="G3" s="88"/>
      <c r="H3" s="88"/>
    </row>
    <row r="4" spans="1:4" ht="9.75" customHeight="1">
      <c r="A4" s="2"/>
      <c r="B4" s="2"/>
      <c r="C4" s="2"/>
      <c r="D4" s="7"/>
    </row>
    <row r="5" spans="1:11" ht="69.75" customHeight="1">
      <c r="A5" s="5"/>
      <c r="B5" s="5" t="s">
        <v>33</v>
      </c>
      <c r="C5" s="5" t="s">
        <v>12</v>
      </c>
      <c r="D5" s="5" t="s">
        <v>37</v>
      </c>
      <c r="E5" s="66" t="s">
        <v>41</v>
      </c>
      <c r="F5" s="51" t="s">
        <v>60</v>
      </c>
      <c r="G5" s="79" t="s">
        <v>61</v>
      </c>
      <c r="H5" s="67" t="s">
        <v>41</v>
      </c>
      <c r="K5" s="64" t="s">
        <v>11</v>
      </c>
    </row>
    <row r="6" spans="1:11" s="3" customFormat="1" ht="22.5">
      <c r="A6" s="33" t="s">
        <v>2</v>
      </c>
      <c r="B6" s="29">
        <f>K6+C7+D7+G7</f>
        <v>4714</v>
      </c>
      <c r="C6" s="29">
        <v>3049</v>
      </c>
      <c r="D6" s="29">
        <v>2150</v>
      </c>
      <c r="E6" s="34">
        <f>ROUND(D6/C6*100,1)</f>
        <v>70.5</v>
      </c>
      <c r="F6" s="55">
        <v>1926</v>
      </c>
      <c r="G6" s="29">
        <f>2!B6</f>
        <v>1114</v>
      </c>
      <c r="H6" s="35">
        <f>ROUND(G6/F6*100,1)</f>
        <v>57.8</v>
      </c>
      <c r="I6" s="36"/>
      <c r="J6" s="36"/>
      <c r="K6" s="29">
        <v>1605</v>
      </c>
    </row>
    <row r="7" spans="1:15" s="3" customFormat="1" ht="23.25">
      <c r="A7" s="37" t="s">
        <v>5</v>
      </c>
      <c r="B7" s="62" t="s">
        <v>1</v>
      </c>
      <c r="C7" s="30">
        <v>1743</v>
      </c>
      <c r="D7" s="30">
        <v>759</v>
      </c>
      <c r="E7" s="34">
        <f aca="true" t="shared" si="0" ref="E7:E13">ROUND(D7/C7*100,1)</f>
        <v>43.5</v>
      </c>
      <c r="F7" s="57">
        <f>F6-O7</f>
        <v>535</v>
      </c>
      <c r="G7" s="62">
        <f>2!C6</f>
        <v>607</v>
      </c>
      <c r="H7" s="35">
        <f aca="true" t="shared" si="1" ref="H7:H13">ROUND(G7/F7*100,1)</f>
        <v>113.5</v>
      </c>
      <c r="I7" s="36"/>
      <c r="J7" s="36"/>
      <c r="K7" s="30">
        <v>1593</v>
      </c>
      <c r="L7" s="80" t="s">
        <v>36</v>
      </c>
      <c r="M7" s="81"/>
      <c r="N7" s="82"/>
      <c r="O7" s="3">
        <v>1391</v>
      </c>
    </row>
    <row r="8" spans="1:14" s="3" customFormat="1" ht="23.25">
      <c r="A8" s="38" t="s">
        <v>6</v>
      </c>
      <c r="B8" s="31">
        <f>SUM(K8:N8)</f>
        <v>4539</v>
      </c>
      <c r="C8" s="31">
        <v>2941</v>
      </c>
      <c r="D8" s="31">
        <v>2033</v>
      </c>
      <c r="E8" s="34">
        <f t="shared" si="0"/>
        <v>69.1</v>
      </c>
      <c r="F8" s="56">
        <v>1825</v>
      </c>
      <c r="G8" s="72">
        <f>2!D6</f>
        <v>1003</v>
      </c>
      <c r="H8" s="35">
        <f t="shared" si="1"/>
        <v>55</v>
      </c>
      <c r="I8" s="36"/>
      <c r="J8" s="36"/>
      <c r="K8" s="31">
        <v>1534</v>
      </c>
      <c r="L8" s="61">
        <v>1692</v>
      </c>
      <c r="M8" s="61">
        <v>752</v>
      </c>
      <c r="N8" s="65">
        <f>G8-G17</f>
        <v>561</v>
      </c>
    </row>
    <row r="9" spans="1:11" s="4" customFormat="1" ht="68.25" customHeight="1">
      <c r="A9" s="39" t="s">
        <v>23</v>
      </c>
      <c r="B9" s="29">
        <f>K9+C9+D9+G9</f>
        <v>1271</v>
      </c>
      <c r="C9" s="29">
        <v>493</v>
      </c>
      <c r="D9" s="29">
        <v>402</v>
      </c>
      <c r="E9" s="34">
        <f t="shared" si="0"/>
        <v>81.5</v>
      </c>
      <c r="F9" s="55">
        <v>310</v>
      </c>
      <c r="G9" s="29">
        <f>2!E6</f>
        <v>215</v>
      </c>
      <c r="H9" s="35">
        <f t="shared" si="1"/>
        <v>69.4</v>
      </c>
      <c r="I9" s="40"/>
      <c r="J9" s="40"/>
      <c r="K9" s="29">
        <v>161</v>
      </c>
    </row>
    <row r="10" spans="1:14" s="4" customFormat="1" ht="49.5" customHeight="1">
      <c r="A10" s="41" t="s">
        <v>24</v>
      </c>
      <c r="B10" s="29">
        <f>K10+C10+D10+G10</f>
        <v>56</v>
      </c>
      <c r="C10" s="32">
        <v>14</v>
      </c>
      <c r="D10" s="32">
        <v>9</v>
      </c>
      <c r="E10" s="34">
        <f t="shared" si="0"/>
        <v>64.3</v>
      </c>
      <c r="F10" s="55">
        <v>5</v>
      </c>
      <c r="G10" s="29">
        <v>11</v>
      </c>
      <c r="H10" s="35">
        <f t="shared" si="1"/>
        <v>220</v>
      </c>
      <c r="I10" s="40"/>
      <c r="J10" s="40"/>
      <c r="K10" s="32">
        <v>22</v>
      </c>
      <c r="L10" s="80" t="s">
        <v>35</v>
      </c>
      <c r="M10" s="81"/>
      <c r="N10" s="82"/>
    </row>
    <row r="11" spans="1:14" s="4" customFormat="1" ht="69.75" customHeight="1">
      <c r="A11" s="42" t="s">
        <v>25</v>
      </c>
      <c r="B11" s="29">
        <f>K11+C11+D11+G11</f>
        <v>15</v>
      </c>
      <c r="C11" s="29">
        <v>1</v>
      </c>
      <c r="D11" s="29">
        <v>10</v>
      </c>
      <c r="E11" s="34" t="s">
        <v>38</v>
      </c>
      <c r="F11" s="55">
        <v>8</v>
      </c>
      <c r="G11" s="29">
        <v>4</v>
      </c>
      <c r="H11" s="35">
        <f t="shared" si="1"/>
        <v>50</v>
      </c>
      <c r="I11" s="40"/>
      <c r="J11" s="40"/>
      <c r="K11" s="29">
        <v>0</v>
      </c>
      <c r="L11" s="61">
        <v>2016</v>
      </c>
      <c r="M11" s="61">
        <v>2017</v>
      </c>
      <c r="N11" s="61">
        <v>2018</v>
      </c>
    </row>
    <row r="12" spans="1:14" s="4" customFormat="1" ht="33" customHeight="1">
      <c r="A12" s="42" t="s">
        <v>7</v>
      </c>
      <c r="B12" s="29">
        <f>K12+C12+D12+G12-L12-M12-N12</f>
        <v>196</v>
      </c>
      <c r="C12" s="32">
        <v>56</v>
      </c>
      <c r="D12" s="32">
        <v>53</v>
      </c>
      <c r="E12" s="34">
        <f t="shared" si="0"/>
        <v>94.6</v>
      </c>
      <c r="F12" s="55">
        <v>50</v>
      </c>
      <c r="G12" s="29">
        <f>2!F6</f>
        <v>43</v>
      </c>
      <c r="H12" s="35">
        <f t="shared" si="1"/>
        <v>86</v>
      </c>
      <c r="I12" s="40"/>
      <c r="J12" s="40"/>
      <c r="K12" s="32">
        <v>57</v>
      </c>
      <c r="L12" s="61">
        <v>9</v>
      </c>
      <c r="M12" s="61">
        <v>2</v>
      </c>
      <c r="N12" s="61">
        <v>2</v>
      </c>
    </row>
    <row r="13" spans="1:14" s="4" customFormat="1" ht="63" customHeight="1">
      <c r="A13" s="42" t="s">
        <v>10</v>
      </c>
      <c r="B13" s="29">
        <f>K13+C13+D13+G13-M13</f>
        <v>272</v>
      </c>
      <c r="C13" s="32">
        <v>91</v>
      </c>
      <c r="D13" s="32">
        <v>95</v>
      </c>
      <c r="E13" s="34">
        <f t="shared" si="0"/>
        <v>104.4</v>
      </c>
      <c r="F13" s="55">
        <v>92</v>
      </c>
      <c r="G13" s="29">
        <f>2!G6</f>
        <v>48</v>
      </c>
      <c r="H13" s="35">
        <f t="shared" si="1"/>
        <v>52.2</v>
      </c>
      <c r="I13" s="40"/>
      <c r="J13" s="40"/>
      <c r="K13" s="32">
        <v>39</v>
      </c>
      <c r="L13" s="61"/>
      <c r="M13" s="61">
        <v>1</v>
      </c>
      <c r="N13" s="61"/>
    </row>
    <row r="14" spans="1:10" s="4" customFormat="1" ht="30.75" customHeight="1">
      <c r="A14" s="49"/>
      <c r="B14" s="49"/>
      <c r="C14" s="91" t="s">
        <v>40</v>
      </c>
      <c r="D14" s="91"/>
      <c r="E14" s="91"/>
      <c r="F14" s="91" t="s">
        <v>59</v>
      </c>
      <c r="G14" s="91"/>
      <c r="H14" s="91"/>
      <c r="I14" s="40"/>
      <c r="J14" s="40"/>
    </row>
    <row r="15" spans="1:10" s="4" customFormat="1" ht="20.25">
      <c r="A15" s="89"/>
      <c r="B15" s="90"/>
      <c r="C15" s="48" t="s">
        <v>37</v>
      </c>
      <c r="D15" s="48" t="s">
        <v>39</v>
      </c>
      <c r="E15" s="52" t="s">
        <v>34</v>
      </c>
      <c r="F15" s="63" t="s">
        <v>37</v>
      </c>
      <c r="G15" s="48" t="s">
        <v>39</v>
      </c>
      <c r="H15" s="53" t="s">
        <v>34</v>
      </c>
      <c r="I15" s="40"/>
      <c r="J15" s="40"/>
    </row>
    <row r="16" spans="1:10" ht="20.25">
      <c r="A16" s="83" t="s">
        <v>8</v>
      </c>
      <c r="B16" s="84"/>
      <c r="C16" s="46">
        <v>1391</v>
      </c>
      <c r="D16" s="46">
        <v>507</v>
      </c>
      <c r="E16" s="54">
        <f>ROUND(D16/C16*100,1)</f>
        <v>36.4</v>
      </c>
      <c r="F16" s="59">
        <v>723</v>
      </c>
      <c r="G16" s="46">
        <f>2!H6</f>
        <v>494</v>
      </c>
      <c r="H16" s="43">
        <f>ROUND(G16/F16*100,1)</f>
        <v>68.3</v>
      </c>
      <c r="I16" s="44"/>
      <c r="J16" s="44"/>
    </row>
    <row r="17" spans="1:10" ht="20.25">
      <c r="A17" s="83" t="s">
        <v>9</v>
      </c>
      <c r="B17" s="84"/>
      <c r="C17" s="46">
        <v>1281</v>
      </c>
      <c r="D17" s="46">
        <v>423</v>
      </c>
      <c r="E17" s="54">
        <f>ROUND(D17/C17*100,1)</f>
        <v>33</v>
      </c>
      <c r="F17" s="59">
        <v>626</v>
      </c>
      <c r="G17" s="46">
        <f>2!I6</f>
        <v>442</v>
      </c>
      <c r="H17" s="43">
        <f>ROUND(G17/F17*100,1)</f>
        <v>70.6</v>
      </c>
      <c r="I17" s="44"/>
      <c r="J17" s="44"/>
    </row>
    <row r="18" spans="1:10" ht="20.25">
      <c r="A18" s="85" t="s">
        <v>14</v>
      </c>
      <c r="B18" s="86"/>
      <c r="C18" s="47">
        <v>2868</v>
      </c>
      <c r="D18" s="46">
        <v>3885</v>
      </c>
      <c r="E18" s="58" t="s">
        <v>31</v>
      </c>
      <c r="F18" s="60" t="s">
        <v>62</v>
      </c>
      <c r="G18" s="46">
        <f>2!J6</f>
        <v>4397</v>
      </c>
      <c r="H18" s="73" t="s">
        <v>63</v>
      </c>
      <c r="I18" s="44"/>
      <c r="J18" s="45"/>
    </row>
    <row r="19" spans="1:10" ht="12.75">
      <c r="A19" s="44"/>
      <c r="B19" s="44"/>
      <c r="C19" s="44"/>
      <c r="D19" s="44"/>
      <c r="E19" s="44"/>
      <c r="F19" s="44"/>
      <c r="H19" s="44"/>
      <c r="I19" s="44"/>
      <c r="J19" s="44"/>
    </row>
    <row r="20" spans="1:10" ht="12.75">
      <c r="A20" s="44"/>
      <c r="B20" s="44"/>
      <c r="C20" s="44"/>
      <c r="D20" s="44"/>
      <c r="E20" s="44"/>
      <c r="F20" s="44"/>
      <c r="H20" s="44"/>
      <c r="I20" s="44"/>
      <c r="J20" s="44"/>
    </row>
    <row r="21" spans="1:10" ht="12.75">
      <c r="A21" s="44"/>
      <c r="B21" s="44"/>
      <c r="C21" s="44"/>
      <c r="D21" s="44"/>
      <c r="E21" s="44"/>
      <c r="F21" s="44"/>
      <c r="H21" s="44"/>
      <c r="I21" s="44"/>
      <c r="J21" s="44"/>
    </row>
  </sheetData>
  <sheetProtection/>
  <mergeCells count="11">
    <mergeCell ref="F14:H14"/>
    <mergeCell ref="L10:N10"/>
    <mergeCell ref="L7:N7"/>
    <mergeCell ref="A16:B16"/>
    <mergeCell ref="A17:B17"/>
    <mergeCell ref="A18:B18"/>
    <mergeCell ref="G1:H1"/>
    <mergeCell ref="A2:H2"/>
    <mergeCell ref="A3:H3"/>
    <mergeCell ref="A15:B15"/>
    <mergeCell ref="C14:E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50" zoomScaleNormal="85" zoomScaleSheetLayoutView="50" zoomScalePageLayoutView="0" workbookViewId="0" topLeftCell="A1">
      <selection activeCell="A4" sqref="A4"/>
    </sheetView>
  </sheetViews>
  <sheetFormatPr defaultColWidth="9.00390625" defaultRowHeight="12.75"/>
  <cols>
    <col min="1" max="1" width="49.75390625" style="12" customWidth="1"/>
    <col min="2" max="4" width="25.75390625" style="13" customWidth="1"/>
    <col min="5" max="5" width="32.75390625" style="13" customWidth="1"/>
    <col min="6" max="6" width="25.75390625" style="13" customWidth="1"/>
    <col min="7" max="7" width="32.75390625" style="13" customWidth="1"/>
    <col min="8" max="10" width="25.75390625" style="13" customWidth="1"/>
    <col min="11" max="12" width="9.125" style="14" customWidth="1"/>
    <col min="13" max="13" width="9.125" style="14" hidden="1" customWidth="1"/>
    <col min="14" max="218" width="9.125" style="14" customWidth="1"/>
    <col min="219" max="219" width="15.25390625" style="14" customWidth="1"/>
    <col min="220" max="220" width="8.75390625" style="14" customWidth="1"/>
    <col min="221" max="221" width="8.25390625" style="14" customWidth="1"/>
    <col min="222" max="222" width="6.125" style="14" customWidth="1"/>
    <col min="223" max="223" width="8.25390625" style="14" customWidth="1"/>
    <col min="224" max="224" width="8.625" style="14" customWidth="1"/>
    <col min="225" max="225" width="6.375" style="14" customWidth="1"/>
    <col min="226" max="226" width="8.25390625" style="14" customWidth="1"/>
    <col min="227" max="227" width="8.625" style="14" customWidth="1"/>
    <col min="228" max="228" width="6.00390625" style="14" customWidth="1"/>
    <col min="229" max="229" width="7.125" style="14" customWidth="1"/>
    <col min="230" max="230" width="7.00390625" style="14" customWidth="1"/>
    <col min="231" max="231" width="6.25390625" style="14" customWidth="1"/>
    <col min="232" max="232" width="7.625" style="14" customWidth="1"/>
    <col min="233" max="233" width="7.00390625" style="14" customWidth="1"/>
    <col min="234" max="234" width="6.375" style="14" customWidth="1"/>
    <col min="235" max="235" width="7.125" style="14" customWidth="1"/>
    <col min="236" max="236" width="7.25390625" style="14" customWidth="1"/>
    <col min="237" max="237" width="6.75390625" style="14" customWidth="1"/>
    <col min="238" max="238" width="8.75390625" style="14" customWidth="1"/>
    <col min="239" max="239" width="8.625" style="14" customWidth="1"/>
    <col min="240" max="240" width="6.625" style="14" customWidth="1"/>
    <col min="241" max="241" width="9.00390625" style="14" customWidth="1"/>
    <col min="242" max="242" width="8.25390625" style="14" customWidth="1"/>
    <col min="243" max="243" width="6.00390625" style="14" customWidth="1"/>
    <col min="244" max="244" width="8.25390625" style="14" customWidth="1"/>
    <col min="245" max="245" width="8.875" style="14" customWidth="1"/>
    <col min="246" max="246" width="6.375" style="14" customWidth="1"/>
    <col min="247" max="247" width="8.375" style="14" customWidth="1"/>
    <col min="248" max="248" width="8.25390625" style="14" customWidth="1"/>
    <col min="249" max="249" width="6.25390625" style="14" customWidth="1"/>
    <col min="250" max="250" width="8.375" style="14" customWidth="1"/>
    <col min="251" max="251" width="8.25390625" style="14" customWidth="1"/>
    <col min="252" max="252" width="6.125" style="14" customWidth="1"/>
    <col min="253" max="253" width="8.625" style="14" customWidth="1"/>
    <col min="254" max="254" width="8.375" style="14" customWidth="1"/>
    <col min="255" max="255" width="6.25390625" style="14" customWidth="1"/>
    <col min="256" max="16384" width="9.125" style="14" customWidth="1"/>
  </cols>
  <sheetData>
    <row r="1" spans="1:10" s="10" customFormat="1" ht="15.75" customHeight="1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s="18" customFormat="1" ht="63" customHeight="1">
      <c r="A2" s="92" t="s">
        <v>58</v>
      </c>
      <c r="B2" s="92"/>
      <c r="C2" s="92"/>
      <c r="D2" s="92"/>
      <c r="E2" s="92"/>
      <c r="F2" s="92"/>
      <c r="G2" s="92"/>
      <c r="H2" s="92"/>
      <c r="I2" s="92"/>
      <c r="J2" s="92"/>
    </row>
    <row r="3" spans="2:10" s="10" customFormat="1" ht="27" customHeight="1">
      <c r="B3" s="16"/>
      <c r="C3" s="16"/>
      <c r="D3" s="16"/>
      <c r="E3" s="11"/>
      <c r="G3" s="17"/>
      <c r="H3" s="16"/>
      <c r="J3" s="78" t="s">
        <v>32</v>
      </c>
    </row>
    <row r="4" spans="1:10" s="19" customFormat="1" ht="123" customHeight="1">
      <c r="A4" s="22"/>
      <c r="B4" s="23" t="s">
        <v>15</v>
      </c>
      <c r="C4" s="23" t="s">
        <v>19</v>
      </c>
      <c r="D4" s="23" t="s">
        <v>20</v>
      </c>
      <c r="E4" s="23" t="s">
        <v>22</v>
      </c>
      <c r="F4" s="23" t="s">
        <v>7</v>
      </c>
      <c r="G4" s="23" t="s">
        <v>10</v>
      </c>
      <c r="H4" s="24" t="s">
        <v>16</v>
      </c>
      <c r="I4" s="25" t="s">
        <v>17</v>
      </c>
      <c r="J4" s="25" t="s">
        <v>21</v>
      </c>
    </row>
    <row r="5" spans="1:10" s="76" customFormat="1" ht="18" customHeight="1">
      <c r="A5" s="74" t="s">
        <v>18</v>
      </c>
      <c r="B5" s="75">
        <v>1</v>
      </c>
      <c r="C5" s="75">
        <v>2</v>
      </c>
      <c r="D5" s="75">
        <v>3</v>
      </c>
      <c r="E5" s="75">
        <v>4</v>
      </c>
      <c r="F5" s="75">
        <v>5</v>
      </c>
      <c r="G5" s="75">
        <v>6</v>
      </c>
      <c r="H5" s="75">
        <v>7</v>
      </c>
      <c r="I5" s="75">
        <v>8</v>
      </c>
      <c r="J5" s="75">
        <v>9</v>
      </c>
    </row>
    <row r="6" spans="1:13" s="21" customFormat="1" ht="45.75" customHeight="1">
      <c r="A6" s="26" t="s">
        <v>0</v>
      </c>
      <c r="B6" s="27">
        <f aca="true" t="shared" si="0" ref="B6:I6">SUM(B7:B27)</f>
        <v>1114</v>
      </c>
      <c r="C6" s="27">
        <f t="shared" si="0"/>
        <v>607</v>
      </c>
      <c r="D6" s="27">
        <f t="shared" si="0"/>
        <v>1003</v>
      </c>
      <c r="E6" s="27">
        <f t="shared" si="0"/>
        <v>215</v>
      </c>
      <c r="F6" s="27">
        <f t="shared" si="0"/>
        <v>43</v>
      </c>
      <c r="G6" s="27">
        <f t="shared" si="0"/>
        <v>48</v>
      </c>
      <c r="H6" s="27">
        <f t="shared" si="0"/>
        <v>494</v>
      </c>
      <c r="I6" s="27">
        <f t="shared" si="0"/>
        <v>442</v>
      </c>
      <c r="J6" s="50">
        <v>4397</v>
      </c>
      <c r="M6" s="21">
        <f>SUM(M7:M27)</f>
        <v>507</v>
      </c>
    </row>
    <row r="7" spans="1:13" s="20" customFormat="1" ht="35.25" customHeight="1">
      <c r="A7" s="28" t="s">
        <v>42</v>
      </c>
      <c r="B7" s="68">
        <v>64</v>
      </c>
      <c r="C7" s="71">
        <f>B7-M7</f>
        <v>40</v>
      </c>
      <c r="D7" s="68">
        <v>57</v>
      </c>
      <c r="E7" s="69">
        <v>9</v>
      </c>
      <c r="F7" s="70">
        <v>2</v>
      </c>
      <c r="G7" s="77">
        <v>3</v>
      </c>
      <c r="H7" s="70">
        <v>35</v>
      </c>
      <c r="I7" s="68">
        <v>33</v>
      </c>
      <c r="J7" s="68">
        <v>4233</v>
      </c>
      <c r="M7" s="20">
        <v>24</v>
      </c>
    </row>
    <row r="8" spans="1:13" s="20" customFormat="1" ht="35.25" customHeight="1">
      <c r="A8" s="28" t="s">
        <v>43</v>
      </c>
      <c r="B8" s="68">
        <v>27</v>
      </c>
      <c r="C8" s="71">
        <f aca="true" t="shared" si="1" ref="C8:C27">B8-M8</f>
        <v>13</v>
      </c>
      <c r="D8" s="68">
        <v>26</v>
      </c>
      <c r="E8" s="69">
        <v>5</v>
      </c>
      <c r="F8" s="70">
        <v>0</v>
      </c>
      <c r="G8" s="77">
        <v>2</v>
      </c>
      <c r="H8" s="70">
        <v>8</v>
      </c>
      <c r="I8" s="68">
        <v>8</v>
      </c>
      <c r="J8" s="68">
        <v>3678</v>
      </c>
      <c r="M8" s="20">
        <v>14</v>
      </c>
    </row>
    <row r="9" spans="1:13" s="20" customFormat="1" ht="35.25" customHeight="1">
      <c r="A9" s="28" t="s">
        <v>26</v>
      </c>
      <c r="B9" s="68">
        <v>10</v>
      </c>
      <c r="C9" s="71">
        <f t="shared" si="1"/>
        <v>5</v>
      </c>
      <c r="D9" s="68">
        <v>9</v>
      </c>
      <c r="E9" s="69">
        <v>2</v>
      </c>
      <c r="F9" s="70">
        <v>0</v>
      </c>
      <c r="G9" s="77">
        <v>0</v>
      </c>
      <c r="H9" s="70">
        <v>6</v>
      </c>
      <c r="I9" s="68">
        <v>6</v>
      </c>
      <c r="J9" s="68">
        <v>2867</v>
      </c>
      <c r="M9" s="20">
        <v>5</v>
      </c>
    </row>
    <row r="10" spans="1:13" s="20" customFormat="1" ht="35.25" customHeight="1">
      <c r="A10" s="28" t="s">
        <v>44</v>
      </c>
      <c r="B10" s="68">
        <v>19</v>
      </c>
      <c r="C10" s="71">
        <f t="shared" si="1"/>
        <v>8</v>
      </c>
      <c r="D10" s="68">
        <v>18</v>
      </c>
      <c r="E10" s="69">
        <v>2</v>
      </c>
      <c r="F10" s="70">
        <v>1</v>
      </c>
      <c r="G10" s="77">
        <v>1</v>
      </c>
      <c r="H10" s="70">
        <v>10</v>
      </c>
      <c r="I10" s="68">
        <v>10</v>
      </c>
      <c r="J10" s="68">
        <v>4032</v>
      </c>
      <c r="M10" s="20">
        <v>11</v>
      </c>
    </row>
    <row r="11" spans="1:13" s="20" customFormat="1" ht="35.25" customHeight="1">
      <c r="A11" s="28" t="s">
        <v>45</v>
      </c>
      <c r="B11" s="68">
        <v>24</v>
      </c>
      <c r="C11" s="71">
        <f t="shared" si="1"/>
        <v>18</v>
      </c>
      <c r="D11" s="68">
        <v>19</v>
      </c>
      <c r="E11" s="69">
        <v>1</v>
      </c>
      <c r="F11" s="70">
        <v>1</v>
      </c>
      <c r="G11" s="77">
        <v>0</v>
      </c>
      <c r="H11" s="70">
        <v>17</v>
      </c>
      <c r="I11" s="68">
        <v>14</v>
      </c>
      <c r="J11" s="68">
        <v>3612</v>
      </c>
      <c r="M11" s="20">
        <v>6</v>
      </c>
    </row>
    <row r="12" spans="1:13" s="20" customFormat="1" ht="35.25" customHeight="1">
      <c r="A12" s="28" t="s">
        <v>46</v>
      </c>
      <c r="B12" s="68">
        <v>35</v>
      </c>
      <c r="C12" s="71">
        <f t="shared" si="1"/>
        <v>18</v>
      </c>
      <c r="D12" s="68">
        <v>30</v>
      </c>
      <c r="E12" s="69">
        <v>7</v>
      </c>
      <c r="F12" s="70">
        <v>2</v>
      </c>
      <c r="G12" s="77">
        <v>0</v>
      </c>
      <c r="H12" s="70">
        <v>15</v>
      </c>
      <c r="I12" s="68">
        <v>14</v>
      </c>
      <c r="J12" s="68">
        <v>3751</v>
      </c>
      <c r="M12" s="20">
        <v>17</v>
      </c>
    </row>
    <row r="13" spans="1:13" s="20" customFormat="1" ht="35.25" customHeight="1">
      <c r="A13" s="28" t="s">
        <v>47</v>
      </c>
      <c r="B13" s="68">
        <v>26</v>
      </c>
      <c r="C13" s="71">
        <f t="shared" si="1"/>
        <v>14</v>
      </c>
      <c r="D13" s="68">
        <v>21</v>
      </c>
      <c r="E13" s="69">
        <v>7</v>
      </c>
      <c r="F13" s="70">
        <v>3</v>
      </c>
      <c r="G13" s="77">
        <v>1</v>
      </c>
      <c r="H13" s="70">
        <v>7</v>
      </c>
      <c r="I13" s="68">
        <v>6</v>
      </c>
      <c r="J13" s="68">
        <v>4226</v>
      </c>
      <c r="M13" s="20">
        <v>12</v>
      </c>
    </row>
    <row r="14" spans="1:13" s="20" customFormat="1" ht="35.25" customHeight="1">
      <c r="A14" s="28" t="s">
        <v>27</v>
      </c>
      <c r="B14" s="68">
        <v>100</v>
      </c>
      <c r="C14" s="71">
        <f t="shared" si="1"/>
        <v>54</v>
      </c>
      <c r="D14" s="68">
        <v>83</v>
      </c>
      <c r="E14" s="69">
        <v>20</v>
      </c>
      <c r="F14" s="70">
        <v>0</v>
      </c>
      <c r="G14" s="77">
        <v>0</v>
      </c>
      <c r="H14" s="70">
        <v>40</v>
      </c>
      <c r="I14" s="68">
        <v>35</v>
      </c>
      <c r="J14" s="68">
        <v>4097</v>
      </c>
      <c r="M14" s="20">
        <v>46</v>
      </c>
    </row>
    <row r="15" spans="1:13" s="20" customFormat="1" ht="35.25" customHeight="1">
      <c r="A15" s="28" t="s">
        <v>48</v>
      </c>
      <c r="B15" s="68">
        <v>16</v>
      </c>
      <c r="C15" s="71">
        <f t="shared" si="1"/>
        <v>8</v>
      </c>
      <c r="D15" s="68">
        <v>16</v>
      </c>
      <c r="E15" s="69">
        <v>5</v>
      </c>
      <c r="F15" s="70">
        <v>2</v>
      </c>
      <c r="G15" s="77">
        <v>2</v>
      </c>
      <c r="H15" s="70">
        <v>5</v>
      </c>
      <c r="I15" s="68">
        <v>5</v>
      </c>
      <c r="J15" s="68">
        <v>3375</v>
      </c>
      <c r="M15" s="20">
        <v>8</v>
      </c>
    </row>
    <row r="16" spans="1:13" s="20" customFormat="1" ht="35.25" customHeight="1">
      <c r="A16" s="28" t="s">
        <v>49</v>
      </c>
      <c r="B16" s="68">
        <v>18</v>
      </c>
      <c r="C16" s="71">
        <f t="shared" si="1"/>
        <v>9</v>
      </c>
      <c r="D16" s="68">
        <v>18</v>
      </c>
      <c r="E16" s="69">
        <v>3</v>
      </c>
      <c r="F16" s="70">
        <v>0</v>
      </c>
      <c r="G16" s="77">
        <v>0</v>
      </c>
      <c r="H16" s="70">
        <v>10</v>
      </c>
      <c r="I16" s="68">
        <v>9</v>
      </c>
      <c r="J16" s="68">
        <v>3170</v>
      </c>
      <c r="M16" s="20">
        <v>9</v>
      </c>
    </row>
    <row r="17" spans="1:13" s="20" customFormat="1" ht="35.25" customHeight="1">
      <c r="A17" s="28" t="s">
        <v>50</v>
      </c>
      <c r="B17" s="68">
        <v>27</v>
      </c>
      <c r="C17" s="71">
        <f t="shared" si="1"/>
        <v>17</v>
      </c>
      <c r="D17" s="68">
        <v>24</v>
      </c>
      <c r="E17" s="69">
        <v>6</v>
      </c>
      <c r="F17" s="70">
        <v>2</v>
      </c>
      <c r="G17" s="77">
        <v>1</v>
      </c>
      <c r="H17" s="70">
        <v>13</v>
      </c>
      <c r="I17" s="68">
        <v>10</v>
      </c>
      <c r="J17" s="68">
        <v>3220</v>
      </c>
      <c r="M17" s="20">
        <v>10</v>
      </c>
    </row>
    <row r="18" spans="1:13" s="20" customFormat="1" ht="35.25" customHeight="1">
      <c r="A18" s="28" t="s">
        <v>51</v>
      </c>
      <c r="B18" s="68">
        <v>24</v>
      </c>
      <c r="C18" s="71">
        <f t="shared" si="1"/>
        <v>11</v>
      </c>
      <c r="D18" s="68">
        <v>23</v>
      </c>
      <c r="E18" s="69">
        <v>5</v>
      </c>
      <c r="F18" s="70">
        <v>2</v>
      </c>
      <c r="G18" s="77">
        <v>0</v>
      </c>
      <c r="H18" s="70">
        <v>9</v>
      </c>
      <c r="I18" s="68">
        <v>8</v>
      </c>
      <c r="J18" s="68">
        <v>4023</v>
      </c>
      <c r="M18" s="20">
        <v>13</v>
      </c>
    </row>
    <row r="19" spans="1:13" s="20" customFormat="1" ht="35.25" customHeight="1">
      <c r="A19" s="28" t="s">
        <v>52</v>
      </c>
      <c r="B19" s="68">
        <v>26</v>
      </c>
      <c r="C19" s="71">
        <f t="shared" si="1"/>
        <v>12</v>
      </c>
      <c r="D19" s="68">
        <v>22</v>
      </c>
      <c r="E19" s="69">
        <v>3</v>
      </c>
      <c r="F19" s="70">
        <v>2</v>
      </c>
      <c r="G19" s="77">
        <v>2</v>
      </c>
      <c r="H19" s="70">
        <v>11</v>
      </c>
      <c r="I19" s="68">
        <v>10</v>
      </c>
      <c r="J19" s="68">
        <v>4144</v>
      </c>
      <c r="M19" s="20">
        <v>14</v>
      </c>
    </row>
    <row r="20" spans="1:13" s="20" customFormat="1" ht="35.25" customHeight="1">
      <c r="A20" s="28" t="s">
        <v>53</v>
      </c>
      <c r="B20" s="68">
        <v>22</v>
      </c>
      <c r="C20" s="71">
        <f t="shared" si="1"/>
        <v>7</v>
      </c>
      <c r="D20" s="68">
        <v>17</v>
      </c>
      <c r="E20" s="69">
        <v>2</v>
      </c>
      <c r="F20" s="70">
        <v>0</v>
      </c>
      <c r="G20" s="77">
        <v>0</v>
      </c>
      <c r="H20" s="70">
        <v>9</v>
      </c>
      <c r="I20" s="68">
        <v>7</v>
      </c>
      <c r="J20" s="68">
        <v>4806</v>
      </c>
      <c r="M20" s="20">
        <v>15</v>
      </c>
    </row>
    <row r="21" spans="1:13" s="20" customFormat="1" ht="35.25" customHeight="1">
      <c r="A21" s="28" t="s">
        <v>54</v>
      </c>
      <c r="B21" s="68">
        <v>40</v>
      </c>
      <c r="C21" s="71">
        <f t="shared" si="1"/>
        <v>21</v>
      </c>
      <c r="D21" s="68">
        <v>34</v>
      </c>
      <c r="E21" s="69">
        <v>7</v>
      </c>
      <c r="F21" s="70">
        <v>0</v>
      </c>
      <c r="G21" s="77">
        <v>1</v>
      </c>
      <c r="H21" s="70">
        <v>20</v>
      </c>
      <c r="I21" s="68">
        <v>19</v>
      </c>
      <c r="J21" s="68">
        <v>4248</v>
      </c>
      <c r="M21" s="20">
        <v>19</v>
      </c>
    </row>
    <row r="22" spans="1:13" s="20" customFormat="1" ht="35.25" customHeight="1">
      <c r="A22" s="28" t="s">
        <v>55</v>
      </c>
      <c r="B22" s="68">
        <v>32</v>
      </c>
      <c r="C22" s="71">
        <f t="shared" si="1"/>
        <v>21</v>
      </c>
      <c r="D22" s="68">
        <v>31</v>
      </c>
      <c r="E22" s="69">
        <v>3</v>
      </c>
      <c r="F22" s="70">
        <v>0</v>
      </c>
      <c r="G22" s="77">
        <v>1</v>
      </c>
      <c r="H22" s="70">
        <v>19</v>
      </c>
      <c r="I22" s="68">
        <v>18</v>
      </c>
      <c r="J22" s="68">
        <v>4336</v>
      </c>
      <c r="M22" s="20">
        <v>11</v>
      </c>
    </row>
    <row r="23" spans="1:13" s="20" customFormat="1" ht="35.25" customHeight="1">
      <c r="A23" s="28" t="s">
        <v>28</v>
      </c>
      <c r="B23" s="68">
        <v>146</v>
      </c>
      <c r="C23" s="71">
        <f t="shared" si="1"/>
        <v>68</v>
      </c>
      <c r="D23" s="68">
        <v>134</v>
      </c>
      <c r="E23" s="69">
        <v>23</v>
      </c>
      <c r="F23" s="70">
        <v>5</v>
      </c>
      <c r="G23" s="77">
        <v>12</v>
      </c>
      <c r="H23" s="70">
        <v>54</v>
      </c>
      <c r="I23" s="68">
        <v>53</v>
      </c>
      <c r="J23" s="68">
        <v>4386</v>
      </c>
      <c r="M23" s="20">
        <v>78</v>
      </c>
    </row>
    <row r="24" spans="1:13" s="20" customFormat="1" ht="35.25" customHeight="1">
      <c r="A24" s="28" t="s">
        <v>29</v>
      </c>
      <c r="B24" s="68">
        <v>191</v>
      </c>
      <c r="C24" s="71">
        <f t="shared" si="1"/>
        <v>123</v>
      </c>
      <c r="D24" s="68">
        <v>171</v>
      </c>
      <c r="E24" s="69">
        <v>53</v>
      </c>
      <c r="F24" s="70">
        <v>12</v>
      </c>
      <c r="G24" s="77">
        <v>9</v>
      </c>
      <c r="H24" s="70">
        <v>89</v>
      </c>
      <c r="I24" s="68">
        <v>71</v>
      </c>
      <c r="J24" s="68">
        <v>4771</v>
      </c>
      <c r="M24" s="20">
        <v>68</v>
      </c>
    </row>
    <row r="25" spans="1:13" s="20" customFormat="1" ht="35.25" customHeight="1">
      <c r="A25" s="28" t="s">
        <v>30</v>
      </c>
      <c r="B25" s="68">
        <v>103</v>
      </c>
      <c r="C25" s="71">
        <f t="shared" si="1"/>
        <v>55</v>
      </c>
      <c r="D25" s="68">
        <v>94</v>
      </c>
      <c r="E25" s="69">
        <v>19</v>
      </c>
      <c r="F25" s="70">
        <v>3</v>
      </c>
      <c r="G25" s="77">
        <v>1</v>
      </c>
      <c r="H25" s="70">
        <v>46</v>
      </c>
      <c r="I25" s="68">
        <v>40</v>
      </c>
      <c r="J25" s="68">
        <v>4905</v>
      </c>
      <c r="M25" s="20">
        <v>48</v>
      </c>
    </row>
    <row r="26" spans="1:13" s="20" customFormat="1" ht="35.25" customHeight="1">
      <c r="A26" s="28" t="s">
        <v>56</v>
      </c>
      <c r="B26" s="68">
        <v>40</v>
      </c>
      <c r="C26" s="71">
        <f t="shared" si="1"/>
        <v>16</v>
      </c>
      <c r="D26" s="68">
        <v>35</v>
      </c>
      <c r="E26" s="69">
        <v>7</v>
      </c>
      <c r="F26" s="70">
        <v>1</v>
      </c>
      <c r="G26" s="77">
        <v>1</v>
      </c>
      <c r="H26" s="70">
        <v>17</v>
      </c>
      <c r="I26" s="68">
        <v>15</v>
      </c>
      <c r="J26" s="68">
        <v>5481</v>
      </c>
      <c r="M26" s="20">
        <v>24</v>
      </c>
    </row>
    <row r="27" spans="1:13" s="20" customFormat="1" ht="35.25" customHeight="1">
      <c r="A27" s="28" t="s">
        <v>57</v>
      </c>
      <c r="B27" s="68">
        <v>124</v>
      </c>
      <c r="C27" s="71">
        <f t="shared" si="1"/>
        <v>69</v>
      </c>
      <c r="D27" s="68">
        <v>121</v>
      </c>
      <c r="E27" s="69">
        <v>26</v>
      </c>
      <c r="F27" s="70">
        <v>5</v>
      </c>
      <c r="G27" s="77">
        <v>11</v>
      </c>
      <c r="H27" s="70">
        <v>54</v>
      </c>
      <c r="I27" s="68">
        <v>51</v>
      </c>
      <c r="J27" s="68">
        <v>4936</v>
      </c>
      <c r="M27" s="20">
        <v>55</v>
      </c>
    </row>
    <row r="28" spans="8:13" ht="20.25">
      <c r="H28" s="15"/>
      <c r="M28" s="20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  <ignoredErrors>
    <ignoredError sqref="M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2018-09-19T07:38:03Z</cp:lastPrinted>
  <dcterms:created xsi:type="dcterms:W3CDTF">2015-02-25T13:00:12Z</dcterms:created>
  <dcterms:modified xsi:type="dcterms:W3CDTF">2018-10-09T12:05:02Z</dcterms:modified>
  <cp:category/>
  <cp:version/>
  <cp:contentType/>
  <cp:contentStatus/>
</cp:coreProperties>
</file>