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760" yWindow="1740" windowWidth="15450" windowHeight="9240"/>
  </bookViews>
  <sheets>
    <sheet name="1" sheetId="9" r:id="rId1"/>
    <sheet name="2 " sheetId="7" r:id="rId2"/>
    <sheet name=" 3 " sheetId="6" r:id="rId3"/>
    <sheet name="4 " sheetId="5" r:id="rId4"/>
    <sheet name="5 " sheetId="4" r:id="rId5"/>
    <sheet name="6 " sheetId="3" r:id="rId6"/>
    <sheet name="7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1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2">#REF!</definedName>
    <definedName name="_lastColumn" localSheetId="1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'!$B$1:$F$30</definedName>
    <definedName name="_xlnm.Print_Area" localSheetId="0">'1'!$A$1:$J$13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 '!$A$1:$E$29</definedName>
    <definedName name="_xlnm.Print_Area" localSheetId="6">'7'!$A$1:$CG$32</definedName>
    <definedName name="олд" localSheetId="2">'[3]Sheet1 (3)'!#REF!</definedName>
    <definedName name="олд" localSheetId="1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9" i="7" l="1"/>
  <c r="F9" i="7"/>
  <c r="C9" i="7"/>
  <c r="B9" i="7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F9" i="6"/>
  <c r="I9" i="6"/>
  <c r="J9" i="6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J30" i="6" l="1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D8" i="6"/>
  <c r="H9" i="6" s="1"/>
  <c r="C8" i="6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E7" i="5"/>
  <c r="D7" i="5"/>
  <c r="C6" i="5"/>
  <c r="B6" i="5"/>
  <c r="E6" i="5" s="1"/>
  <c r="E8" i="4"/>
  <c r="E9" i="4"/>
  <c r="E10" i="4"/>
  <c r="E11" i="4"/>
  <c r="E12" i="4"/>
  <c r="E13" i="4"/>
  <c r="E14" i="4"/>
  <c r="E15" i="4"/>
  <c r="D7" i="4"/>
  <c r="E7" i="4"/>
  <c r="D8" i="4"/>
  <c r="D9" i="4"/>
  <c r="D10" i="4"/>
  <c r="D11" i="4"/>
  <c r="D12" i="4"/>
  <c r="D13" i="4"/>
  <c r="D14" i="4"/>
  <c r="D15" i="4"/>
  <c r="C6" i="4"/>
  <c r="B6" i="4"/>
  <c r="D11" i="3"/>
  <c r="D12" i="3"/>
  <c r="H30" i="6" l="1"/>
  <c r="E8" i="6"/>
  <c r="F8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D6" i="5"/>
  <c r="E6" i="4"/>
  <c r="D6" i="4"/>
  <c r="D14" i="3"/>
  <c r="D19" i="3"/>
  <c r="D18" i="3"/>
  <c r="D17" i="3"/>
  <c r="D16" i="3"/>
  <c r="D15" i="3"/>
  <c r="D28" i="3" l="1"/>
  <c r="E26" i="3"/>
  <c r="D26" i="3"/>
  <c r="E25" i="3"/>
  <c r="D25" i="3"/>
  <c r="E24" i="3"/>
  <c r="D24" i="3"/>
  <c r="E18" i="3"/>
  <c r="E17" i="3"/>
  <c r="E16" i="3"/>
  <c r="E15" i="3"/>
  <c r="E14" i="3"/>
  <c r="E13" i="3"/>
  <c r="E12" i="3"/>
  <c r="E11" i="3"/>
  <c r="E10" i="3"/>
  <c r="D10" i="3"/>
  <c r="E8" i="3"/>
  <c r="D8" i="3"/>
  <c r="E7" i="3"/>
  <c r="D7" i="3"/>
  <c r="E6" i="3"/>
  <c r="D6" i="3"/>
  <c r="E5" i="3"/>
  <c r="D5" i="3"/>
  <c r="AS32" i="1" l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4" i="1"/>
  <c r="AS23" i="1"/>
  <c r="AS22" i="1"/>
  <c r="AR22" i="1"/>
  <c r="AS21" i="1"/>
  <c r="AS20" i="1"/>
  <c r="AR20" i="1"/>
  <c r="AS19" i="1"/>
  <c r="AR19" i="1"/>
  <c r="AS18" i="1"/>
  <c r="AS17" i="1"/>
  <c r="AS16" i="1"/>
  <c r="AR16" i="1"/>
  <c r="AS15" i="1"/>
  <c r="AS14" i="1"/>
  <c r="AS13" i="1"/>
  <c r="AS12" i="1"/>
  <c r="AS11" i="1"/>
  <c r="AQ10" i="1"/>
  <c r="AP10" i="1"/>
  <c r="AW32" i="1"/>
  <c r="AV32" i="1"/>
  <c r="AO32" i="1"/>
  <c r="AN32" i="1"/>
  <c r="AK32" i="1"/>
  <c r="AJ32" i="1"/>
  <c r="AG32" i="1"/>
  <c r="AF32" i="1"/>
  <c r="AC32" i="1"/>
  <c r="AB32" i="1"/>
  <c r="AW31" i="1"/>
  <c r="AV31" i="1"/>
  <c r="AO31" i="1"/>
  <c r="AK31" i="1"/>
  <c r="AJ31" i="1"/>
  <c r="AG31" i="1"/>
  <c r="AF31" i="1"/>
  <c r="AC31" i="1"/>
  <c r="AB31" i="1"/>
  <c r="AW30" i="1"/>
  <c r="AV30" i="1"/>
  <c r="AO30" i="1"/>
  <c r="AK30" i="1"/>
  <c r="AJ30" i="1"/>
  <c r="AG30" i="1"/>
  <c r="AF30" i="1"/>
  <c r="AC30" i="1"/>
  <c r="AB30" i="1"/>
  <c r="AW29" i="1"/>
  <c r="AV29" i="1"/>
  <c r="AO29" i="1"/>
  <c r="AN29" i="1"/>
  <c r="AK29" i="1"/>
  <c r="AJ29" i="1"/>
  <c r="AG29" i="1"/>
  <c r="AF29" i="1"/>
  <c r="AC29" i="1"/>
  <c r="AB29" i="1"/>
  <c r="AW28" i="1"/>
  <c r="AV28" i="1"/>
  <c r="AO28" i="1"/>
  <c r="AN28" i="1"/>
  <c r="AK28" i="1"/>
  <c r="AJ28" i="1"/>
  <c r="AG28" i="1"/>
  <c r="AF28" i="1"/>
  <c r="AC28" i="1"/>
  <c r="AB28" i="1"/>
  <c r="AW27" i="1"/>
  <c r="AV27" i="1"/>
  <c r="AO27" i="1"/>
  <c r="AN27" i="1"/>
  <c r="AK27" i="1"/>
  <c r="AJ27" i="1"/>
  <c r="AG27" i="1"/>
  <c r="AF27" i="1"/>
  <c r="AC27" i="1"/>
  <c r="AB27" i="1"/>
  <c r="AW26" i="1"/>
  <c r="AV26" i="1"/>
  <c r="AO26" i="1"/>
  <c r="AK26" i="1"/>
  <c r="AJ26" i="1"/>
  <c r="AG26" i="1"/>
  <c r="AF26" i="1"/>
  <c r="AC26" i="1"/>
  <c r="AB26" i="1"/>
  <c r="AW25" i="1"/>
  <c r="AV25" i="1"/>
  <c r="AO25" i="1"/>
  <c r="AK25" i="1"/>
  <c r="AJ25" i="1"/>
  <c r="AG25" i="1"/>
  <c r="AF25" i="1"/>
  <c r="AC25" i="1"/>
  <c r="AB25" i="1"/>
  <c r="AW24" i="1"/>
  <c r="AV24" i="1"/>
  <c r="AO24" i="1"/>
  <c r="AN24" i="1"/>
  <c r="AK24" i="1"/>
  <c r="AJ24" i="1"/>
  <c r="AG24" i="1"/>
  <c r="AF24" i="1"/>
  <c r="AC24" i="1"/>
  <c r="AB24" i="1"/>
  <c r="AW23" i="1"/>
  <c r="AV23" i="1"/>
  <c r="AO23" i="1"/>
  <c r="AK23" i="1"/>
  <c r="AJ23" i="1"/>
  <c r="AG23" i="1"/>
  <c r="AF23" i="1"/>
  <c r="AC23" i="1"/>
  <c r="AB23" i="1"/>
  <c r="AW22" i="1"/>
  <c r="AV22" i="1"/>
  <c r="AO22" i="1"/>
  <c r="AK22" i="1"/>
  <c r="AJ22" i="1"/>
  <c r="AG22" i="1"/>
  <c r="AF22" i="1"/>
  <c r="AC22" i="1"/>
  <c r="AB22" i="1"/>
  <c r="AW21" i="1"/>
  <c r="AV21" i="1"/>
  <c r="AO21" i="1"/>
  <c r="AK21" i="1"/>
  <c r="AJ21" i="1"/>
  <c r="AG21" i="1"/>
  <c r="AF21" i="1"/>
  <c r="AC21" i="1"/>
  <c r="AB21" i="1"/>
  <c r="AW20" i="1"/>
  <c r="AV20" i="1"/>
  <c r="AO20" i="1"/>
  <c r="AK20" i="1"/>
  <c r="AJ20" i="1"/>
  <c r="AG20" i="1"/>
  <c r="AF20" i="1"/>
  <c r="AC20" i="1"/>
  <c r="AB20" i="1"/>
  <c r="AW19" i="1"/>
  <c r="AV19" i="1"/>
  <c r="AO19" i="1"/>
  <c r="AK19" i="1"/>
  <c r="AJ19" i="1"/>
  <c r="AG19" i="1"/>
  <c r="AF19" i="1"/>
  <c r="AC19" i="1"/>
  <c r="AB19" i="1"/>
  <c r="AW18" i="1"/>
  <c r="AV18" i="1"/>
  <c r="AO18" i="1"/>
  <c r="AK18" i="1"/>
  <c r="AJ18" i="1"/>
  <c r="AG18" i="1"/>
  <c r="AF18" i="1"/>
  <c r="AC18" i="1"/>
  <c r="AB18" i="1"/>
  <c r="AW17" i="1"/>
  <c r="AV17" i="1"/>
  <c r="AO17" i="1"/>
  <c r="AK17" i="1"/>
  <c r="AJ17" i="1"/>
  <c r="AG17" i="1"/>
  <c r="AF17" i="1"/>
  <c r="AC17" i="1"/>
  <c r="AB17" i="1"/>
  <c r="AW16" i="1"/>
  <c r="AV16" i="1"/>
  <c r="AO16" i="1"/>
  <c r="AK16" i="1"/>
  <c r="AJ16" i="1"/>
  <c r="AG16" i="1"/>
  <c r="AF16" i="1"/>
  <c r="AC16" i="1"/>
  <c r="AB16" i="1"/>
  <c r="AW15" i="1"/>
  <c r="AV15" i="1"/>
  <c r="AO15" i="1"/>
  <c r="AK15" i="1"/>
  <c r="AJ15" i="1"/>
  <c r="AG15" i="1"/>
  <c r="AF15" i="1"/>
  <c r="AC15" i="1"/>
  <c r="AB15" i="1"/>
  <c r="AW14" i="1"/>
  <c r="AV14" i="1"/>
  <c r="AO14" i="1"/>
  <c r="AK14" i="1"/>
  <c r="AJ14" i="1"/>
  <c r="AG14" i="1"/>
  <c r="AF14" i="1"/>
  <c r="AC14" i="1"/>
  <c r="AB14" i="1"/>
  <c r="AW13" i="1"/>
  <c r="AV13" i="1"/>
  <c r="AO13" i="1"/>
  <c r="AK13" i="1"/>
  <c r="AJ13" i="1"/>
  <c r="AG13" i="1"/>
  <c r="AF13" i="1"/>
  <c r="AC13" i="1"/>
  <c r="AB13" i="1"/>
  <c r="AW12" i="1"/>
  <c r="AV12" i="1"/>
  <c r="AO12" i="1"/>
  <c r="AK12" i="1"/>
  <c r="AJ12" i="1"/>
  <c r="AG12" i="1"/>
  <c r="AF12" i="1"/>
  <c r="AC12" i="1"/>
  <c r="AB12" i="1"/>
  <c r="AW11" i="1"/>
  <c r="AV11" i="1"/>
  <c r="AO11" i="1"/>
  <c r="AK11" i="1"/>
  <c r="AJ11" i="1"/>
  <c r="AG11" i="1"/>
  <c r="AF11" i="1"/>
  <c r="AC11" i="1"/>
  <c r="AB11" i="1"/>
  <c r="AU10" i="1"/>
  <c r="AT10" i="1"/>
  <c r="AM10" i="1"/>
  <c r="AL10" i="1"/>
  <c r="AI10" i="1"/>
  <c r="AH10" i="1"/>
  <c r="AE10" i="1"/>
  <c r="AD10" i="1"/>
  <c r="AA10" i="1"/>
  <c r="Z10" i="1"/>
  <c r="AS10" i="1" l="1"/>
  <c r="AR10" i="1"/>
  <c r="AW10" i="1"/>
  <c r="AO10" i="1"/>
  <c r="AK10" i="1"/>
  <c r="AG10" i="1"/>
  <c r="AC10" i="1"/>
  <c r="AB10" i="1"/>
  <c r="AF10" i="1"/>
  <c r="AJ10" i="1"/>
  <c r="AN10" i="1"/>
  <c r="AV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10" i="1"/>
  <c r="W10" i="1" l="1"/>
  <c r="P24" i="1" l="1"/>
  <c r="P20" i="1" l="1"/>
  <c r="P21" i="1"/>
  <c r="P22" i="1"/>
  <c r="P27" i="1"/>
  <c r="P28" i="1"/>
  <c r="P23" i="1" l="1"/>
  <c r="P19" i="1"/>
  <c r="P18" i="1"/>
  <c r="P17" i="1"/>
  <c r="P16" i="1"/>
  <c r="P15" i="1"/>
  <c r="P14" i="1"/>
  <c r="V10" i="1" l="1"/>
  <c r="BX11" i="1" l="1"/>
  <c r="BY11" i="1"/>
  <c r="BX12" i="1"/>
  <c r="BY12" i="1"/>
  <c r="BX13" i="1"/>
  <c r="BY13" i="1"/>
  <c r="BX14" i="1"/>
  <c r="BY14" i="1"/>
  <c r="BX15" i="1"/>
  <c r="BY15" i="1"/>
  <c r="BX16" i="1"/>
  <c r="BY16" i="1"/>
  <c r="BX17" i="1"/>
  <c r="BY17" i="1"/>
  <c r="BX18" i="1"/>
  <c r="BY18" i="1"/>
  <c r="BX19" i="1"/>
  <c r="BY19" i="1"/>
  <c r="BX20" i="1"/>
  <c r="BY20" i="1"/>
  <c r="BX21" i="1"/>
  <c r="BY21" i="1"/>
  <c r="BX22" i="1"/>
  <c r="BY22" i="1"/>
  <c r="BX23" i="1"/>
  <c r="BY23" i="1"/>
  <c r="BX24" i="1"/>
  <c r="BY24" i="1"/>
  <c r="BX25" i="1"/>
  <c r="BY25" i="1"/>
  <c r="BX26" i="1"/>
  <c r="BY26" i="1"/>
  <c r="BX27" i="1"/>
  <c r="BY27" i="1"/>
  <c r="BX28" i="1"/>
  <c r="BY28" i="1"/>
  <c r="BX29" i="1"/>
  <c r="BY29" i="1"/>
  <c r="BX30" i="1"/>
  <c r="BY30" i="1"/>
  <c r="BX31" i="1"/>
  <c r="BY31" i="1"/>
  <c r="BX32" i="1"/>
  <c r="BY32" i="1"/>
  <c r="BP11" i="1"/>
  <c r="BQ11" i="1"/>
  <c r="BP12" i="1"/>
  <c r="BQ12" i="1"/>
  <c r="BP13" i="1"/>
  <c r="BQ13" i="1"/>
  <c r="BP14" i="1"/>
  <c r="BQ14" i="1"/>
  <c r="BP15" i="1"/>
  <c r="BQ15" i="1"/>
  <c r="BP16" i="1"/>
  <c r="BQ16" i="1"/>
  <c r="BP17" i="1"/>
  <c r="BQ17" i="1"/>
  <c r="BP18" i="1"/>
  <c r="BQ18" i="1"/>
  <c r="BP19" i="1"/>
  <c r="BQ19" i="1"/>
  <c r="BP20" i="1"/>
  <c r="BQ20" i="1"/>
  <c r="BP21" i="1"/>
  <c r="BQ21" i="1"/>
  <c r="BP22" i="1"/>
  <c r="BQ22" i="1"/>
  <c r="BP23" i="1"/>
  <c r="BQ23" i="1"/>
  <c r="BP24" i="1"/>
  <c r="BQ24" i="1"/>
  <c r="BP25" i="1"/>
  <c r="BQ25" i="1"/>
  <c r="BP26" i="1"/>
  <c r="BQ26" i="1"/>
  <c r="BP27" i="1"/>
  <c r="BQ27" i="1"/>
  <c r="BP28" i="1"/>
  <c r="BQ28" i="1"/>
  <c r="BP29" i="1"/>
  <c r="BQ29" i="1"/>
  <c r="BP30" i="1"/>
  <c r="BQ30" i="1"/>
  <c r="BP31" i="1"/>
  <c r="BQ31" i="1"/>
  <c r="BP32" i="1"/>
  <c r="BQ32" i="1"/>
  <c r="BL11" i="1"/>
  <c r="BM11" i="1"/>
  <c r="BL12" i="1"/>
  <c r="BM12" i="1"/>
  <c r="BL13" i="1"/>
  <c r="BM13" i="1"/>
  <c r="BL14" i="1"/>
  <c r="BM14" i="1"/>
  <c r="BL15" i="1"/>
  <c r="BM15" i="1"/>
  <c r="BL16" i="1"/>
  <c r="BM16" i="1"/>
  <c r="BL17" i="1"/>
  <c r="BM17" i="1"/>
  <c r="BL18" i="1"/>
  <c r="BM18" i="1"/>
  <c r="BL19" i="1"/>
  <c r="BM19" i="1"/>
  <c r="BL20" i="1"/>
  <c r="BM20" i="1"/>
  <c r="BL21" i="1"/>
  <c r="BM21" i="1"/>
  <c r="BL22" i="1"/>
  <c r="BM22" i="1"/>
  <c r="BL23" i="1"/>
  <c r="BM23" i="1"/>
  <c r="BL24" i="1"/>
  <c r="BM24" i="1"/>
  <c r="BL25" i="1"/>
  <c r="BM25" i="1"/>
  <c r="BL26" i="1"/>
  <c r="BM26" i="1"/>
  <c r="BL27" i="1"/>
  <c r="BM27" i="1"/>
  <c r="BL28" i="1"/>
  <c r="BM28" i="1"/>
  <c r="BL29" i="1"/>
  <c r="BM29" i="1"/>
  <c r="BL30" i="1"/>
  <c r="BM30" i="1"/>
  <c r="BL31" i="1"/>
  <c r="BM31" i="1"/>
  <c r="BL32" i="1"/>
  <c r="BM32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H18" i="1"/>
  <c r="BI18" i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H26" i="1"/>
  <c r="BI26" i="1"/>
  <c r="BH27" i="1"/>
  <c r="BI27" i="1"/>
  <c r="BH28" i="1"/>
  <c r="BI28" i="1"/>
  <c r="BH29" i="1"/>
  <c r="BI29" i="1"/>
  <c r="BH30" i="1"/>
  <c r="BI30" i="1"/>
  <c r="BH31" i="1"/>
  <c r="BI31" i="1"/>
  <c r="BH32" i="1"/>
  <c r="BI32" i="1"/>
  <c r="BD11" i="1"/>
  <c r="BE11" i="1"/>
  <c r="BD12" i="1"/>
  <c r="BE12" i="1"/>
  <c r="BD13" i="1"/>
  <c r="BE13" i="1"/>
  <c r="BD14" i="1"/>
  <c r="BE14" i="1"/>
  <c r="BD15" i="1"/>
  <c r="BE15" i="1"/>
  <c r="BD16" i="1"/>
  <c r="BE16" i="1"/>
  <c r="BD17" i="1"/>
  <c r="BE17" i="1"/>
  <c r="BD18" i="1"/>
  <c r="BE18" i="1"/>
  <c r="BD19" i="1"/>
  <c r="BE19" i="1"/>
  <c r="BD20" i="1"/>
  <c r="BE20" i="1"/>
  <c r="BD21" i="1"/>
  <c r="BE21" i="1"/>
  <c r="BD22" i="1"/>
  <c r="BE22" i="1"/>
  <c r="BD23" i="1"/>
  <c r="BE23" i="1"/>
  <c r="BD24" i="1"/>
  <c r="BE24" i="1"/>
  <c r="BD25" i="1"/>
  <c r="BE25" i="1"/>
  <c r="BD26" i="1"/>
  <c r="BE26" i="1"/>
  <c r="BD27" i="1"/>
  <c r="BE27" i="1"/>
  <c r="BD28" i="1"/>
  <c r="BE28" i="1"/>
  <c r="BD29" i="1"/>
  <c r="BE29" i="1"/>
  <c r="BD30" i="1"/>
  <c r="BE30" i="1"/>
  <c r="BD31" i="1"/>
  <c r="BE31" i="1"/>
  <c r="BD32" i="1"/>
  <c r="BE32" i="1"/>
  <c r="AZ11" i="1"/>
  <c r="BA11" i="1"/>
  <c r="AZ12" i="1"/>
  <c r="BA12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11" i="1"/>
  <c r="P12" i="1"/>
  <c r="P13" i="1"/>
  <c r="P26" i="1"/>
  <c r="P29" i="1"/>
  <c r="P30" i="1"/>
  <c r="P31" i="1"/>
  <c r="P32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BZ10" i="1"/>
  <c r="BC10" i="1" l="1"/>
  <c r="BB10" i="1"/>
  <c r="BE10" i="1" l="1"/>
  <c r="BD10" i="1"/>
  <c r="CE14" i="1" l="1"/>
  <c r="CE15" i="1"/>
  <c r="CE16" i="1"/>
  <c r="CE17" i="1"/>
  <c r="CE18" i="1"/>
  <c r="CE19" i="1"/>
  <c r="CE11" i="1" l="1"/>
  <c r="CE12" i="1"/>
  <c r="CE13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F12" i="1" l="1"/>
  <c r="CG12" i="1" s="1"/>
  <c r="CF13" i="1"/>
  <c r="CG13" i="1" s="1"/>
  <c r="CF14" i="1"/>
  <c r="CG14" i="1" s="1"/>
  <c r="CF15" i="1"/>
  <c r="CG15" i="1" s="1"/>
  <c r="CF16" i="1"/>
  <c r="CG16" i="1" s="1"/>
  <c r="CF17" i="1"/>
  <c r="CG17" i="1" s="1"/>
  <c r="CF18" i="1"/>
  <c r="CG18" i="1" s="1"/>
  <c r="CF19" i="1"/>
  <c r="CG19" i="1" s="1"/>
  <c r="CF20" i="1"/>
  <c r="CG20" i="1" s="1"/>
  <c r="CF21" i="1"/>
  <c r="CG21" i="1" s="1"/>
  <c r="CF22" i="1"/>
  <c r="CG22" i="1" s="1"/>
  <c r="CF23" i="1"/>
  <c r="CG23" i="1" s="1"/>
  <c r="CF24" i="1"/>
  <c r="CG24" i="1" s="1"/>
  <c r="CF25" i="1"/>
  <c r="CG25" i="1" s="1"/>
  <c r="CF26" i="1"/>
  <c r="CG26" i="1" s="1"/>
  <c r="CF27" i="1"/>
  <c r="CG27" i="1" s="1"/>
  <c r="CF28" i="1"/>
  <c r="CG28" i="1" s="1"/>
  <c r="CF29" i="1"/>
  <c r="CG29" i="1" s="1"/>
  <c r="CF30" i="1"/>
  <c r="CG30" i="1" s="1"/>
  <c r="CF31" i="1"/>
  <c r="CG31" i="1" s="1"/>
  <c r="CF32" i="1"/>
  <c r="CG32" i="1" s="1"/>
  <c r="CF11" i="1"/>
  <c r="CG11" i="1" s="1"/>
  <c r="BF10" i="1" l="1"/>
  <c r="BG10" i="1"/>
  <c r="BN10" i="1"/>
  <c r="BO10" i="1"/>
  <c r="R10" i="1"/>
  <c r="AX10" i="1"/>
  <c r="BV10" i="1"/>
  <c r="BJ10" i="1"/>
  <c r="CE10" i="1" l="1"/>
  <c r="N10" i="1"/>
  <c r="O10" i="1"/>
  <c r="F10" i="1"/>
  <c r="K10" i="1"/>
  <c r="J10" i="1"/>
  <c r="G10" i="1"/>
  <c r="BK10" i="1"/>
  <c r="BW10" i="1"/>
  <c r="AY10" i="1"/>
  <c r="S10" i="1"/>
  <c r="C10" i="1"/>
  <c r="B10" i="1"/>
  <c r="CF10" i="1" l="1"/>
  <c r="BY10" i="1" l="1"/>
  <c r="BX10" i="1"/>
  <c r="BQ10" i="1"/>
  <c r="BP10" i="1"/>
  <c r="BM10" i="1"/>
  <c r="BL10" i="1"/>
  <c r="BI10" i="1"/>
  <c r="BH10" i="1"/>
  <c r="BA10" i="1"/>
  <c r="AZ10" i="1"/>
  <c r="Y10" i="1"/>
  <c r="U10" i="1"/>
  <c r="T10" i="1"/>
  <c r="Q10" i="1"/>
  <c r="P10" i="1"/>
  <c r="M10" i="1"/>
  <c r="L10" i="1"/>
  <c r="I10" i="1"/>
  <c r="H10" i="1"/>
  <c r="E10" i="1"/>
  <c r="D10" i="1"/>
  <c r="CG10" i="1" l="1"/>
</calcChain>
</file>

<file path=xl/sharedStrings.xml><?xml version="1.0" encoding="utf-8"?>
<sst xmlns="http://schemas.openxmlformats.org/spreadsheetml/2006/main" count="353" uniqueCount="185">
  <si>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</si>
  <si>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</si>
  <si>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</si>
  <si>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</si>
  <si>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</si>
  <si>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</si>
  <si>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</si>
  <si>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претендентів на 1 вакансію, осіб</t>
  </si>
  <si>
    <t>у порівнянні з минулим роком</t>
  </si>
  <si>
    <t>Усього</t>
  </si>
  <si>
    <t xml:space="preserve"> + (-)</t>
  </si>
  <si>
    <t>%</t>
  </si>
  <si>
    <t>А</t>
  </si>
  <si>
    <t>Андрушівський РЦЗ</t>
  </si>
  <si>
    <t>Баранівський РЦЗ</t>
  </si>
  <si>
    <t>Вол.-Волинський РЦЗ</t>
  </si>
  <si>
    <t>Ємільчинський РЦЗ</t>
  </si>
  <si>
    <t>Коростишівський РЦЗ</t>
  </si>
  <si>
    <t>Лугинський РЦЗ</t>
  </si>
  <si>
    <t>Любарський РЦЗ</t>
  </si>
  <si>
    <t>Олевський РЦЗ</t>
  </si>
  <si>
    <t>Попільнянський РЦЗ</t>
  </si>
  <si>
    <t>Радомишльський РЦЗ</t>
  </si>
  <si>
    <t>Романівський РЦЗ</t>
  </si>
  <si>
    <t>Ружинський РЦЗ</t>
  </si>
  <si>
    <t>Червоноармійский РЦЗ</t>
  </si>
  <si>
    <t>Черняхівський РЦЗ</t>
  </si>
  <si>
    <t>Чуднівський РЦЗ</t>
  </si>
  <si>
    <t>Бердичівський МЦЗ</t>
  </si>
  <si>
    <t>Житомирський МЦЗ</t>
  </si>
  <si>
    <t>Коростенський МЦЗ</t>
  </si>
  <si>
    <t>Малинський МЦЗ</t>
  </si>
  <si>
    <t>Нов.-Волинський МЦЗ</t>
  </si>
  <si>
    <t>-</t>
  </si>
  <si>
    <t>Надання послуг державною службою зайнятості</t>
  </si>
  <si>
    <t>Житомирський ОЦЗ</t>
  </si>
  <si>
    <t>Чисельність  осіб, які брали участь у громадських  та інших роботах тимчасового характеру</t>
  </si>
  <si>
    <t>Середній розмір заробітної плати у вакансіях,  грн.</t>
  </si>
  <si>
    <t>з інших джерел</t>
  </si>
  <si>
    <t>Працевлаштовано з компенсацією витрат роботодавцю єдиного внеску, осіб</t>
  </si>
  <si>
    <t>Кількість роботодавців, які надали інформацію про вакансії</t>
  </si>
  <si>
    <t>у 26 р.</t>
  </si>
  <si>
    <t>у 63 р.</t>
  </si>
  <si>
    <t>у 18 р.</t>
  </si>
  <si>
    <t>у 27 р.</t>
  </si>
  <si>
    <t>у 49 р.</t>
  </si>
  <si>
    <t>у 100,5 р.</t>
  </si>
  <si>
    <t>у т.ч., які проходили навчання в ЦПТО,                                                осіб</t>
  </si>
  <si>
    <t>Брусилівська районна філія</t>
  </si>
  <si>
    <t>Овруцька районна філія</t>
  </si>
  <si>
    <t>Всього отримали роботу                                        (у т.ч. до набуття статусу безробітного), осіб</t>
  </si>
  <si>
    <t>Середній розмір допомоги по безробіттю у грудні, грн.</t>
  </si>
  <si>
    <t>Кількість вакансій на кінець періоду                                                                            (за формою 3-ПН), одиниць</t>
  </si>
  <si>
    <t xml:space="preserve"> у 2016 - 2017 рр.</t>
  </si>
  <si>
    <t>Кількість осіб, охоплених профорієнтаційними послугами, осіб</t>
  </si>
  <si>
    <t>отримали статус безробітного, осіб</t>
  </si>
  <si>
    <t>з них</t>
  </si>
  <si>
    <t>особи, які навчаються в навчальних закладах різних типів</t>
  </si>
  <si>
    <t>студенти вищих навчальних закладів (ВНЗ)</t>
  </si>
  <si>
    <t>учні професійно-технічних навчальних закладів (ПТНЗ)</t>
  </si>
  <si>
    <t>учні загальноосвітніх шкіл (ЗОШ)</t>
  </si>
  <si>
    <t>Діяльність державної служби зайнятості</t>
  </si>
  <si>
    <t>за 2016-2017 рр.</t>
  </si>
  <si>
    <t>Показник</t>
  </si>
  <si>
    <t>2016 р.</t>
  </si>
  <si>
    <t>2017 р.</t>
  </si>
  <si>
    <t>зміна значення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</si>
  <si>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</si>
  <si>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</si>
  <si>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</si>
  <si>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Середній розмір допомоги по безробіттю,                                      у грудні, грн.</t>
  </si>
  <si>
    <t>Станом на 1 січня</t>
  </si>
  <si>
    <t>2018 р.</t>
  </si>
  <si>
    <t xml:space="preserve"> + (-)                       тис. осіб</t>
  </si>
  <si>
    <t>х</t>
  </si>
  <si>
    <t>Середній розмір заробітної плати у вакансіях, грн.</t>
  </si>
  <si>
    <t>Кількість претендентів на одну вакансію, особи</t>
  </si>
  <si>
    <t xml:space="preserve"> - 4 особи</t>
  </si>
  <si>
    <t>Мали статус безробітного, осіб</t>
  </si>
  <si>
    <t xml:space="preserve"> + 4,6 в.п.</t>
  </si>
  <si>
    <t>Працевлаштовано шляхом одноразової виплати допомоги по безробіттю, осіб</t>
  </si>
  <si>
    <t>з них працевлаштовано до набуття статусу,                                     осіб</t>
  </si>
  <si>
    <t>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</si>
  <si>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</si>
  <si>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 в ЦПТО,  осіб</t>
  </si>
  <si>
    <t>Всього отримали ваучер на навчання,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</si>
  <si>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</si>
  <si>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одиниць</t>
  </si>
  <si>
    <t>+223 грн.</t>
  </si>
  <si>
    <t xml:space="preserve"> + (-)                            осіб</t>
  </si>
  <si>
    <t>Отримували допомогу по безробіттю, осіб</t>
  </si>
  <si>
    <t>Інформація про вакансії, отримані з інших джерел, одиниць</t>
  </si>
  <si>
    <t>Кількість вакансій по формі 3-ПН, одиниць</t>
  </si>
  <si>
    <t>+ 1420 грн.</t>
  </si>
  <si>
    <t>Інформація щодо запланованого масового вивільнення працівників                                                                                             за 2016-2017 рр.</t>
  </si>
  <si>
    <t>(за професійними групами)</t>
  </si>
  <si>
    <t>Зміна значення</t>
  </si>
  <si>
    <t>+ (-)</t>
  </si>
  <si>
    <t xml:space="preserve">Усього 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</si>
  <si>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</si>
  <si>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</si>
  <si>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</si>
  <si>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</si>
  <si>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</si>
  <si>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</si>
  <si>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</si>
  <si>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</si>
  <si>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</si>
  <si>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</si>
  <si>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</si>
  <si>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</si>
  <si>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</si>
  <si>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</si>
  <si>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</si>
  <si>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</si>
  <si>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</si>
  <si>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</si>
  <si>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</si>
  <si>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</si>
  <si>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</si>
  <si>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</si>
  <si>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</si>
  <si>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</si>
  <si>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</si>
  <si>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</si>
  <si>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</si>
  <si>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</si>
  <si>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</si>
  <si>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</si>
  <si>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особи</t>
  </si>
  <si>
    <t xml:space="preserve"> +(-)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</si>
  <si>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</si>
  <si>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</si>
  <si>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</si>
  <si>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</si>
  <si>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</si>
  <si>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</si>
  <si>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</si>
  <si>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</si>
  <si>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</si>
  <si>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</si>
  <si>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</si>
  <si>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</si>
  <si>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</si>
  <si>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</si>
  <si>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</si>
  <si>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</si>
  <si>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</si>
  <si>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</si>
  <si>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</si>
  <si>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</si>
  <si>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</si>
  <si>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</si>
  <si>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</si>
  <si>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</si>
  <si>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</si>
  <si>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Економічна активність населення віком 15-70 років   </t>
  </si>
  <si>
    <t>за 9 місяців 2016 -2017 рр.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</si>
  <si>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</si>
  <si>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</si>
  <si>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</si>
  <si>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</si>
  <si>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</si>
  <si>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</si>
  <si>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 xml:space="preserve"> 2017 р.</t>
  </si>
  <si>
    <t>(тис.осіб)</t>
  </si>
  <si>
    <t>(відсотки)</t>
  </si>
  <si>
    <t xml:space="preserve">Київська </t>
  </si>
  <si>
    <r>
      <t xml:space="preserve">Економічна активність населення у віці 15-70 років </t>
    </r>
    <r>
      <rPr>
        <b/>
        <u/>
        <sz val="14"/>
        <color theme="1"/>
        <rFont val="Times New Roman"/>
        <family val="1"/>
        <charset val="204"/>
      </rPr>
      <t>по Житомирській області</t>
    </r>
  </si>
  <si>
    <t>2010 рік</t>
  </si>
  <si>
    <t>2011 рік</t>
  </si>
  <si>
    <t>2012 рік</t>
  </si>
  <si>
    <t>2013 рік</t>
  </si>
  <si>
    <t>2014 рік</t>
  </si>
  <si>
    <t>2015 рік</t>
  </si>
  <si>
    <t>2016 рік</t>
  </si>
  <si>
    <t>9 місяців 2016 року</t>
  </si>
  <si>
    <t>9 місяців 2017 року</t>
  </si>
  <si>
    <t>Економічно активне населення, (тис.осіб)</t>
  </si>
  <si>
    <t>Рівень економічної активності населення, (%)</t>
  </si>
  <si>
    <t>Населення, зайняте економічною діяльністю, (тис.осіб)</t>
  </si>
  <si>
    <t>Рівень зайнятості населення, (%)</t>
  </si>
  <si>
    <t>Безробітне населення (за методологією МОП), (тис.осіб)</t>
  </si>
  <si>
    <t>Рівень безробіття населення (за методологією МОП), (%)</t>
  </si>
  <si>
    <t>Економічно неактивне населення, (тис.осіб)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</si>
</sst>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.0"/>
    <numFmt numFmtId="165" formatCode="#,##0.0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8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color theme="1"/>
      <name val="Times New Roman Cyr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65">
    <xf numFmtId="0" fontId="0" fillId="0" borderId="0"/>
    <xf numFmtId="0" fontId="5" fillId="0" borderId="0"/>
    <xf numFmtId="0" fontId="13" fillId="0" borderId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52" borderId="13" applyNumberFormat="0" applyAlignment="0" applyProtection="0"/>
    <xf numFmtId="0" fontId="17" fillId="53" borderId="13" applyNumberFormat="0" applyAlignment="0" applyProtection="0"/>
    <xf numFmtId="0" fontId="18" fillId="54" borderId="14" applyNumberFormat="0" applyAlignment="0" applyProtection="0"/>
    <xf numFmtId="0" fontId="18" fillId="55" borderId="14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4" fillId="13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52" borderId="20" applyNumberFormat="0" applyAlignment="0" applyProtection="0"/>
    <xf numFmtId="0" fontId="27" fillId="53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24" fillId="19" borderId="13" applyNumberFormat="0" applyAlignment="0" applyProtection="0"/>
    <xf numFmtId="0" fontId="24" fillId="13" borderId="13" applyNumberFormat="0" applyAlignment="0" applyProtection="0"/>
    <xf numFmtId="0" fontId="24" fillId="13" borderId="13" applyNumberForma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10" fillId="0" borderId="0"/>
    <xf numFmtId="0" fontId="25" fillId="0" borderId="18" applyNumberFormat="0" applyFill="0" applyAlignment="0" applyProtection="0"/>
    <xf numFmtId="0" fontId="29" fillId="0" borderId="21" applyNumberFormat="0" applyFill="0" applyAlignment="0" applyProtection="0"/>
    <xf numFmtId="0" fontId="18" fillId="66" borderId="14" applyNumberFormat="0" applyAlignment="0" applyProtection="0"/>
    <xf numFmtId="0" fontId="18" fillId="55" borderId="14" applyNumberFormat="0" applyAlignment="0" applyProtection="0"/>
    <xf numFmtId="0" fontId="18" fillId="55" borderId="14" applyNumberFormat="0" applyAlignment="0" applyProtection="0"/>
    <xf numFmtId="0" fontId="28" fillId="0" borderId="0" applyNumberFormat="0" applyFill="0" applyBorder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9" fillId="0" borderId="21" applyNumberFormat="0" applyFill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0" fillId="0" borderId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4" fillId="0" borderId="0"/>
    <xf numFmtId="0" fontId="11" fillId="0" borderId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58" borderId="0" applyNumberFormat="0" applyBorder="0" applyAlignment="0" applyProtection="0"/>
    <xf numFmtId="0" fontId="14" fillId="10" borderId="0" applyNumberFormat="0" applyBorder="0" applyAlignment="0" applyProtection="0"/>
    <xf numFmtId="0" fontId="14" fillId="56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8" borderId="0" applyNumberFormat="0" applyBorder="0" applyAlignment="0" applyProtection="0"/>
    <xf numFmtId="0" fontId="15" fillId="10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68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69" borderId="0" applyNumberFormat="0" applyBorder="0" applyAlignment="0" applyProtection="0"/>
    <xf numFmtId="0" fontId="15" fillId="46" borderId="0" applyNumberFormat="0" applyBorder="0" applyAlignment="0" applyProtection="0"/>
    <xf numFmtId="0" fontId="16" fillId="8" borderId="0" applyNumberFormat="0" applyBorder="0" applyAlignment="0" applyProtection="0"/>
    <xf numFmtId="0" fontId="39" fillId="70" borderId="13" applyNumberFormat="0" applyAlignment="0" applyProtection="0"/>
    <xf numFmtId="0" fontId="20" fillId="10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24" fillId="56" borderId="13" applyNumberFormat="0" applyAlignment="0" applyProtection="0"/>
    <xf numFmtId="0" fontId="30" fillId="0" borderId="25" applyNumberFormat="0" applyFill="0" applyAlignment="0" applyProtection="0"/>
    <xf numFmtId="0" fontId="43" fillId="56" borderId="0" applyNumberFormat="0" applyBorder="0" applyAlignment="0" applyProtection="0"/>
    <xf numFmtId="0" fontId="11" fillId="0" borderId="0"/>
    <xf numFmtId="0" fontId="11" fillId="58" borderId="19" applyNumberFormat="0" applyFont="0" applyAlignment="0" applyProtection="0"/>
    <xf numFmtId="0" fontId="27" fillId="70" borderId="20" applyNumberFormat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34" borderId="0" applyNumberFormat="0" applyBorder="0" applyAlignment="0" applyProtection="0"/>
    <xf numFmtId="0" fontId="15" fillId="50" borderId="0" applyNumberFormat="0" applyBorder="0" applyAlignment="0" applyProtection="0"/>
    <xf numFmtId="0" fontId="16" fillId="4" borderId="0" applyNumberFormat="0" applyBorder="0" applyAlignment="0" applyProtection="0"/>
    <xf numFmtId="0" fontId="17" fillId="52" borderId="13" applyNumberFormat="0" applyAlignment="0" applyProtection="0"/>
    <xf numFmtId="0" fontId="20" fillId="6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14" fillId="58" borderId="19" applyNumberFormat="0" applyFont="0" applyAlignment="0" applyProtection="0"/>
    <xf numFmtId="0" fontId="27" fillId="52" borderId="20" applyNumberFormat="0" applyAlignment="0" applyProtection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6" fillId="0" borderId="0"/>
    <xf numFmtId="0" fontId="13" fillId="0" borderId="0"/>
    <xf numFmtId="0" fontId="55" fillId="0" borderId="0"/>
    <xf numFmtId="0" fontId="11" fillId="0" borderId="0"/>
    <xf numFmtId="0" fontId="82" fillId="0" borderId="0"/>
    <xf numFmtId="0" fontId="1" fillId="0" borderId="0"/>
  </cellStyleXfs>
  <cellXfs count="258">
    <xf numFmtId="0" fontId="0" fillId="0" borderId="0" xfId="0"/>
    <xf numFmtId="1" fontId="36" fillId="0" borderId="3" xfId="1" applyNumberFormat="1" applyFont="1" applyFill="1" applyBorder="1" applyAlignment="1" applyProtection="1">
      <alignment horizontal="center" vertical="center"/>
      <protection locked="0"/>
    </xf>
    <xf numFmtId="3" fontId="36" fillId="0" borderId="3" xfId="1" applyNumberFormat="1" applyFont="1" applyFill="1" applyBorder="1" applyAlignment="1" applyProtection="1">
      <alignment horizontal="center" vertical="center"/>
      <protection locked="0"/>
    </xf>
    <xf numFmtId="1" fontId="6" fillId="0" borderId="0" xfId="1" applyNumberFormat="1" applyFont="1" applyFill="1" applyProtection="1">
      <protection locked="0"/>
    </xf>
    <xf numFmtId="1" fontId="33" fillId="0" borderId="0" xfId="1" applyNumberFormat="1" applyFont="1" applyFill="1" applyAlignment="1" applyProtection="1">
      <alignment horizontal="center"/>
      <protection locked="0"/>
    </xf>
    <xf numFmtId="1" fontId="33" fillId="0" borderId="0" xfId="1" applyNumberFormat="1" applyFont="1" applyFill="1" applyBorder="1" applyAlignment="1" applyProtection="1">
      <alignment horizontal="center"/>
      <protection locked="0"/>
    </xf>
    <xf numFmtId="1" fontId="34" fillId="0" borderId="3" xfId="1" applyNumberFormat="1" applyFont="1" applyFill="1" applyBorder="1" applyAlignment="1" applyProtection="1">
      <alignment horizontal="center"/>
    </xf>
    <xf numFmtId="1" fontId="12" fillId="0" borderId="0" xfId="1" applyNumberFormat="1" applyFont="1" applyFill="1" applyBorder="1" applyProtection="1">
      <protection locked="0"/>
    </xf>
    <xf numFmtId="1" fontId="6" fillId="0" borderId="0" xfId="1" applyNumberFormat="1" applyFont="1" applyFill="1" applyBorder="1" applyProtection="1">
      <protection locked="0"/>
    </xf>
    <xf numFmtId="1" fontId="32" fillId="0" borderId="3" xfId="1" applyNumberFormat="1" applyFont="1" applyFill="1" applyBorder="1" applyAlignment="1" applyProtection="1">
      <alignment horizontal="center" vertical="center"/>
      <protection locked="0"/>
    </xf>
    <xf numFmtId="1" fontId="32" fillId="0" borderId="0" xfId="1" applyNumberFormat="1" applyFont="1" applyFill="1" applyProtection="1">
      <protection locked="0"/>
    </xf>
    <xf numFmtId="0" fontId="32" fillId="0" borderId="3" xfId="281" applyFont="1" applyFill="1" applyBorder="1" applyAlignment="1">
      <alignment horizontal="center" vertical="center"/>
    </xf>
    <xf numFmtId="3" fontId="32" fillId="0" borderId="3" xfId="1" applyNumberFormat="1" applyFont="1" applyFill="1" applyBorder="1" applyAlignment="1" applyProtection="1">
      <alignment horizontal="center" vertical="center"/>
      <protection locked="0"/>
    </xf>
    <xf numFmtId="1" fontId="45" fillId="0" borderId="3" xfId="0" applyNumberFormat="1" applyFont="1" applyFill="1" applyBorder="1" applyAlignment="1" applyProtection="1">
      <alignment horizontal="center"/>
      <protection locked="0"/>
    </xf>
    <xf numFmtId="1" fontId="45" fillId="0" borderId="3" xfId="0" applyNumberFormat="1" applyFont="1" applyFill="1" applyBorder="1" applyAlignment="1" applyProtection="1">
      <alignment horizontal="center" vertical="center"/>
      <protection locked="0"/>
    </xf>
    <xf numFmtId="1" fontId="36" fillId="0" borderId="3" xfId="0" applyNumberFormat="1" applyFont="1" applyFill="1" applyBorder="1" applyAlignment="1">
      <alignment horizontal="center" vertical="center"/>
    </xf>
    <xf numFmtId="0" fontId="46" fillId="0" borderId="3" xfId="1" applyFont="1" applyFill="1" applyBorder="1" applyAlignment="1" applyProtection="1">
      <alignment horizontal="center" vertical="center"/>
      <protection locked="0"/>
    </xf>
    <xf numFmtId="0" fontId="46" fillId="0" borderId="12" xfId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>
      <alignment horizontal="center" vertical="center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7" fillId="0" borderId="12" xfId="1" applyNumberFormat="1" applyFont="1" applyFill="1" applyBorder="1" applyAlignment="1" applyProtection="1">
      <alignment vertical="center" wrapText="1"/>
    </xf>
    <xf numFmtId="165" fontId="36" fillId="0" borderId="3" xfId="1" applyNumberFormat="1" applyFont="1" applyFill="1" applyBorder="1" applyAlignment="1" applyProtection="1">
      <alignment horizontal="center" vertical="center"/>
      <protection locked="0"/>
    </xf>
    <xf numFmtId="165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32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alignment horizontal="right"/>
      <protection locked="0"/>
    </xf>
    <xf numFmtId="1" fontId="34" fillId="0" borderId="0" xfId="1" applyNumberFormat="1" applyFont="1" applyFill="1" applyProtection="1">
      <protection locked="0"/>
    </xf>
    <xf numFmtId="1" fontId="32" fillId="0" borderId="0" xfId="1" applyNumberFormat="1" applyFont="1" applyFill="1" applyBorder="1" applyProtection="1">
      <protection locked="0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9" fillId="0" borderId="0" xfId="1" applyNumberFormat="1" applyFont="1" applyFill="1" applyProtection="1">
      <protection locked="0"/>
    </xf>
    <xf numFmtId="1" fontId="7" fillId="0" borderId="0" xfId="1" applyNumberFormat="1" applyFont="1" applyFill="1" applyProtection="1">
      <protection locked="0"/>
    </xf>
    <xf numFmtId="164" fontId="36" fillId="0" borderId="3" xfId="1" applyNumberFormat="1" applyFont="1" applyFill="1" applyBorder="1" applyAlignment="1" applyProtection="1">
      <alignment horizontal="center" vertical="center"/>
      <protection locked="0"/>
    </xf>
    <xf numFmtId="1" fontId="8" fillId="0" borderId="0" xfId="1" applyNumberFormat="1" applyFont="1" applyFill="1" applyAlignment="1" applyProtection="1">
      <alignment horizontal="center" vertical="center"/>
      <protection locked="0"/>
    </xf>
    <xf numFmtId="1" fontId="8" fillId="0" borderId="0" xfId="1" applyNumberFormat="1" applyFont="1" applyFill="1" applyBorder="1" applyAlignment="1" applyProtection="1">
      <alignment horizontal="center" vertical="center"/>
      <protection locked="0"/>
    </xf>
    <xf numFmtId="1" fontId="32" fillId="0" borderId="3" xfId="1" applyNumberFormat="1" applyFont="1" applyFill="1" applyBorder="1" applyAlignment="1" applyProtection="1">
      <alignment horizontal="left" vertical="center"/>
      <protection locked="0"/>
    </xf>
    <xf numFmtId="1" fontId="33" fillId="0" borderId="3" xfId="1" applyNumberFormat="1" applyFont="1" applyFill="1" applyBorder="1" applyAlignment="1" applyProtection="1">
      <alignment horizontal="center" vertical="center"/>
      <protection locked="0"/>
    </xf>
    <xf numFmtId="164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354"/>
    <xf numFmtId="0" fontId="6" fillId="71" borderId="0" xfId="354" applyFill="1"/>
    <xf numFmtId="0" fontId="49" fillId="0" borderId="3" xfId="355" applyFont="1" applyFill="1" applyBorder="1" applyAlignment="1">
      <alignment horizontal="center" vertical="center"/>
    </xf>
    <xf numFmtId="0" fontId="48" fillId="0" borderId="3" xfId="355" applyFont="1" applyFill="1" applyBorder="1" applyAlignment="1">
      <alignment horizontal="left" vertical="center" wrapText="1"/>
    </xf>
    <xf numFmtId="165" fontId="48" fillId="0" borderId="3" xfId="355" applyNumberFormat="1" applyFont="1" applyFill="1" applyBorder="1" applyAlignment="1">
      <alignment horizontal="center" vertical="center" wrapText="1"/>
    </xf>
    <xf numFmtId="164" fontId="49" fillId="0" borderId="3" xfId="355" applyNumberFormat="1" applyFont="1" applyFill="1" applyBorder="1" applyAlignment="1">
      <alignment horizontal="center" vertical="center"/>
    </xf>
    <xf numFmtId="165" fontId="49" fillId="0" borderId="3" xfId="355" applyNumberFormat="1" applyFont="1" applyFill="1" applyBorder="1" applyAlignment="1">
      <alignment horizontal="center" vertical="center"/>
    </xf>
    <xf numFmtId="0" fontId="48" fillId="0" borderId="12" xfId="355" applyFont="1" applyFill="1" applyBorder="1" applyAlignment="1">
      <alignment horizontal="left" vertical="center" wrapText="1"/>
    </xf>
    <xf numFmtId="0" fontId="50" fillId="0" borderId="0" xfId="354" applyFont="1" applyAlignment="1">
      <alignment vertical="center"/>
    </xf>
    <xf numFmtId="0" fontId="6" fillId="0" borderId="0" xfId="354" applyFont="1" applyAlignment="1">
      <alignment horizontal="left" vertical="center"/>
    </xf>
    <xf numFmtId="0" fontId="51" fillId="0" borderId="3" xfId="355" applyFont="1" applyFill="1" applyBorder="1" applyAlignment="1">
      <alignment horizontal="left" vertical="center" wrapText="1"/>
    </xf>
    <xf numFmtId="0" fontId="51" fillId="0" borderId="12" xfId="355" applyFont="1" applyFill="1" applyBorder="1" applyAlignment="1">
      <alignment horizontal="left" vertical="center" wrapText="1"/>
    </xf>
    <xf numFmtId="0" fontId="6" fillId="0" borderId="0" xfId="354" applyAlignment="1">
      <alignment horizontal="center" vertical="center"/>
    </xf>
    <xf numFmtId="0" fontId="6" fillId="0" borderId="0" xfId="354" applyFill="1"/>
    <xf numFmtId="3" fontId="6" fillId="0" borderId="0" xfId="354" applyNumberFormat="1"/>
    <xf numFmtId="0" fontId="6" fillId="72" borderId="0" xfId="354" applyFill="1"/>
    <xf numFmtId="3" fontId="48" fillId="0" borderId="3" xfId="355" applyNumberFormat="1" applyFont="1" applyFill="1" applyBorder="1" applyAlignment="1">
      <alignment horizontal="center" vertical="center" wrapText="1"/>
    </xf>
    <xf numFmtId="0" fontId="49" fillId="0" borderId="3" xfId="355" applyFont="1" applyFill="1" applyBorder="1" applyAlignment="1">
      <alignment horizontal="center" vertical="center" wrapText="1"/>
    </xf>
    <xf numFmtId="0" fontId="54" fillId="0" borderId="0" xfId="354" applyFont="1"/>
    <xf numFmtId="0" fontId="52" fillId="0" borderId="3" xfId="356" applyFont="1" applyFill="1" applyBorder="1" applyAlignment="1">
      <alignment horizontal="left" vertical="center" wrapText="1"/>
    </xf>
    <xf numFmtId="49" fontId="49" fillId="0" borderId="3" xfId="355" applyNumberFormat="1" applyFont="1" applyFill="1" applyBorder="1" applyAlignment="1">
      <alignment horizontal="center" vertical="center"/>
    </xf>
    <xf numFmtId="0" fontId="6" fillId="0" borderId="0" xfId="354" applyBorder="1"/>
    <xf numFmtId="1" fontId="48" fillId="0" borderId="3" xfId="355" applyNumberFormat="1" applyFont="1" applyFill="1" applyBorder="1" applyAlignment="1">
      <alignment horizontal="center" vertical="center" wrapText="1"/>
    </xf>
    <xf numFmtId="0" fontId="48" fillId="0" borderId="3" xfId="355" applyNumberFormat="1" applyFont="1" applyFill="1" applyBorder="1" applyAlignment="1">
      <alignment horizontal="center" vertical="center" wrapText="1"/>
    </xf>
    <xf numFmtId="0" fontId="48" fillId="0" borderId="12" xfId="355" applyNumberFormat="1" applyFont="1" applyFill="1" applyBorder="1" applyAlignment="1">
      <alignment horizontal="center" vertical="center" wrapText="1"/>
    </xf>
    <xf numFmtId="0" fontId="48" fillId="0" borderId="3" xfId="353" applyNumberFormat="1" applyFont="1" applyFill="1" applyBorder="1" applyAlignment="1">
      <alignment horizontal="center" vertical="center" wrapText="1"/>
    </xf>
    <xf numFmtId="0" fontId="48" fillId="0" borderId="12" xfId="353" applyNumberFormat="1" applyFont="1" applyFill="1" applyBorder="1" applyAlignment="1">
      <alignment horizontal="center" vertical="center" wrapText="1"/>
    </xf>
    <xf numFmtId="0" fontId="51" fillId="0" borderId="12" xfId="355" applyNumberFormat="1" applyFont="1" applyFill="1" applyBorder="1" applyAlignment="1">
      <alignment horizontal="center" vertical="center" wrapText="1"/>
    </xf>
    <xf numFmtId="0" fontId="52" fillId="0" borderId="3" xfId="355" applyNumberFormat="1" applyFont="1" applyFill="1" applyBorder="1" applyAlignment="1">
      <alignment horizontal="center" vertical="center" wrapText="1"/>
    </xf>
    <xf numFmtId="0" fontId="49" fillId="0" borderId="3" xfId="355" applyNumberFormat="1" applyFont="1" applyFill="1" applyBorder="1" applyAlignment="1">
      <alignment horizontal="center" vertical="center"/>
    </xf>
    <xf numFmtId="0" fontId="49" fillId="0" borderId="12" xfId="355" applyNumberFormat="1" applyFont="1" applyFill="1" applyBorder="1" applyAlignment="1">
      <alignment horizontal="center" vertical="center"/>
    </xf>
    <xf numFmtId="0" fontId="46" fillId="0" borderId="12" xfId="355" applyNumberFormat="1" applyFont="1" applyFill="1" applyBorder="1" applyAlignment="1">
      <alignment horizontal="center" vertical="center"/>
    </xf>
    <xf numFmtId="0" fontId="6" fillId="71" borderId="0" xfId="354" applyFill="1" applyAlignment="1">
      <alignment horizontal="center" vertical="center"/>
    </xf>
    <xf numFmtId="3" fontId="49" fillId="0" borderId="3" xfId="355" applyNumberFormat="1" applyFont="1" applyFill="1" applyBorder="1" applyAlignment="1">
      <alignment horizontal="center" vertical="center"/>
    </xf>
    <xf numFmtId="0" fontId="57" fillId="0" borderId="0" xfId="358" applyFont="1" applyFill="1"/>
    <xf numFmtId="0" fontId="59" fillId="0" borderId="0" xfId="358" applyFont="1" applyFill="1" applyAlignment="1">
      <alignment horizontal="center"/>
    </xf>
    <xf numFmtId="0" fontId="60" fillId="0" borderId="0" xfId="358" applyFont="1" applyFill="1"/>
    <xf numFmtId="0" fontId="61" fillId="0" borderId="3" xfId="358" applyFont="1" applyFill="1" applyBorder="1" applyAlignment="1">
      <alignment horizontal="center" vertical="center" wrapText="1"/>
    </xf>
    <xf numFmtId="0" fontId="61" fillId="0" borderId="33" xfId="358" applyFont="1" applyFill="1" applyBorder="1" applyAlignment="1">
      <alignment horizontal="center" vertical="center" wrapText="1"/>
    </xf>
    <xf numFmtId="0" fontId="62" fillId="0" borderId="32" xfId="358" applyFont="1" applyFill="1" applyBorder="1" applyAlignment="1">
      <alignment horizontal="center" vertical="center" wrapText="1"/>
    </xf>
    <xf numFmtId="3" fontId="62" fillId="0" borderId="3" xfId="358" applyNumberFormat="1" applyFont="1" applyFill="1" applyBorder="1" applyAlignment="1">
      <alignment horizontal="center" vertical="center"/>
    </xf>
    <xf numFmtId="165" fontId="62" fillId="0" borderId="33" xfId="358" applyNumberFormat="1" applyFont="1" applyFill="1" applyBorder="1" applyAlignment="1">
      <alignment horizontal="center" vertical="center"/>
    </xf>
    <xf numFmtId="0" fontId="60" fillId="0" borderId="0" xfId="358" applyFont="1" applyFill="1" applyAlignment="1">
      <alignment vertical="center"/>
    </xf>
    <xf numFmtId="3" fontId="63" fillId="0" borderId="0" xfId="358" applyNumberFormat="1" applyFont="1" applyFill="1" applyAlignment="1">
      <alignment horizontal="center" vertical="center"/>
    </xf>
    <xf numFmtId="0" fontId="64" fillId="0" borderId="32" xfId="359" applyFont="1" applyBorder="1" applyAlignment="1">
      <alignment vertical="center" wrapText="1"/>
    </xf>
    <xf numFmtId="3" fontId="66" fillId="0" borderId="3" xfId="358" applyNumberFormat="1" applyFont="1" applyFill="1" applyBorder="1" applyAlignment="1">
      <alignment horizontal="center" vertical="center"/>
    </xf>
    <xf numFmtId="165" fontId="66" fillId="0" borderId="33" xfId="358" applyNumberFormat="1" applyFont="1" applyFill="1" applyBorder="1" applyAlignment="1">
      <alignment horizontal="center" vertical="center"/>
    </xf>
    <xf numFmtId="0" fontId="67" fillId="0" borderId="0" xfId="358" applyFont="1" applyFill="1"/>
    <xf numFmtId="3" fontId="67" fillId="0" borderId="0" xfId="358" applyNumberFormat="1" applyFont="1" applyFill="1"/>
    <xf numFmtId="0" fontId="67" fillId="0" borderId="0" xfId="358" applyFont="1" applyFill="1" applyAlignment="1">
      <alignment vertical="center"/>
    </xf>
    <xf numFmtId="164" fontId="67" fillId="0" borderId="0" xfId="358" applyNumberFormat="1" applyFont="1" applyFill="1"/>
    <xf numFmtId="0" fontId="64" fillId="0" borderId="34" xfId="359" applyFont="1" applyBorder="1" applyAlignment="1">
      <alignment vertical="center" wrapText="1"/>
    </xf>
    <xf numFmtId="3" fontId="66" fillId="0" borderId="35" xfId="358" applyNumberFormat="1" applyFont="1" applyFill="1" applyBorder="1" applyAlignment="1">
      <alignment horizontal="center" vertical="center"/>
    </xf>
    <xf numFmtId="0" fontId="67" fillId="0" borderId="0" xfId="358" applyFont="1" applyFill="1" applyAlignment="1">
      <alignment wrapText="1"/>
    </xf>
    <xf numFmtId="0" fontId="64" fillId="0" borderId="8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0" fontId="60" fillId="0" borderId="0" xfId="358" applyFont="1" applyFill="1" applyBorder="1" applyAlignment="1">
      <alignment horizontal="center"/>
    </xf>
    <xf numFmtId="0" fontId="68" fillId="0" borderId="3" xfId="358" applyFont="1" applyFill="1" applyBorder="1" applyAlignment="1">
      <alignment horizontal="center" vertical="center" wrapText="1"/>
    </xf>
    <xf numFmtId="14" fontId="68" fillId="0" borderId="33" xfId="357" applyNumberFormat="1" applyFont="1" applyBorder="1" applyAlignment="1">
      <alignment horizontal="center" vertical="center" wrapText="1"/>
    </xf>
    <xf numFmtId="0" fontId="68" fillId="0" borderId="32" xfId="358" applyFont="1" applyFill="1" applyBorder="1" applyAlignment="1">
      <alignment horizontal="center" vertical="center" wrapText="1"/>
    </xf>
    <xf numFmtId="3" fontId="68" fillId="71" borderId="3" xfId="358" applyNumberFormat="1" applyFont="1" applyFill="1" applyBorder="1" applyAlignment="1">
      <alignment horizontal="center" vertical="center"/>
    </xf>
    <xf numFmtId="3" fontId="69" fillId="71" borderId="3" xfId="358" applyNumberFormat="1" applyFont="1" applyFill="1" applyBorder="1" applyAlignment="1">
      <alignment horizontal="center" vertical="center"/>
    </xf>
    <xf numFmtId="3" fontId="69" fillId="71" borderId="7" xfId="358" applyNumberFormat="1" applyFont="1" applyFill="1" applyBorder="1" applyAlignment="1">
      <alignment horizontal="center" vertical="center"/>
    </xf>
    <xf numFmtId="165" fontId="68" fillId="0" borderId="33" xfId="358" applyNumberFormat="1" applyFont="1" applyFill="1" applyBorder="1" applyAlignment="1">
      <alignment horizontal="center" vertical="center" wrapText="1"/>
    </xf>
    <xf numFmtId="0" fontId="70" fillId="0" borderId="0" xfId="358" applyFont="1" applyFill="1" applyAlignment="1">
      <alignment vertical="center"/>
    </xf>
    <xf numFmtId="0" fontId="65" fillId="0" borderId="32" xfId="358" applyFont="1" applyFill="1" applyBorder="1" applyAlignment="1">
      <alignment horizontal="left" vertical="center" wrapText="1"/>
    </xf>
    <xf numFmtId="3" fontId="71" fillId="71" borderId="7" xfId="358" applyNumberFormat="1" applyFont="1" applyFill="1" applyBorder="1" applyAlignment="1">
      <alignment horizontal="center" vertical="center"/>
    </xf>
    <xf numFmtId="165" fontId="66" fillId="0" borderId="33" xfId="358" applyNumberFormat="1" applyFont="1" applyFill="1" applyBorder="1" applyAlignment="1">
      <alignment horizontal="center" vertical="center" wrapText="1"/>
    </xf>
    <xf numFmtId="1" fontId="67" fillId="0" borderId="0" xfId="358" applyNumberFormat="1" applyFont="1" applyFill="1"/>
    <xf numFmtId="0" fontId="70" fillId="0" borderId="0" xfId="358" applyFont="1" applyFill="1" applyAlignment="1">
      <alignment vertical="center" wrapText="1"/>
    </xf>
    <xf numFmtId="0" fontId="67" fillId="0" borderId="0" xfId="358" applyFont="1" applyFill="1" applyAlignment="1">
      <alignment horizontal="center"/>
    </xf>
    <xf numFmtId="0" fontId="57" fillId="0" borderId="0" xfId="358" applyFont="1" applyFill="1" applyAlignment="1">
      <alignment vertical="center" wrapText="1"/>
    </xf>
    <xf numFmtId="0" fontId="70" fillId="0" borderId="0" xfId="358" applyFont="1" applyFill="1" applyAlignment="1">
      <alignment horizontal="center" vertical="top" wrapText="1"/>
    </xf>
    <xf numFmtId="0" fontId="65" fillId="0" borderId="34" xfId="358" applyFont="1" applyFill="1" applyBorder="1" applyAlignment="1">
      <alignment horizontal="left" vertical="center" wrapText="1"/>
    </xf>
    <xf numFmtId="0" fontId="6" fillId="0" borderId="0" xfId="360" applyFont="1" applyAlignment="1">
      <alignment vertical="top"/>
    </xf>
    <xf numFmtId="0" fontId="72" fillId="0" borderId="0" xfId="362" applyFont="1" applyAlignment="1">
      <alignment vertical="top"/>
    </xf>
    <xf numFmtId="0" fontId="6" fillId="0" borderId="0" xfId="360" applyFont="1" applyFill="1" applyAlignment="1">
      <alignment vertical="top"/>
    </xf>
    <xf numFmtId="0" fontId="73" fillId="0" borderId="0" xfId="360" applyFont="1" applyFill="1" applyAlignment="1">
      <alignment horizontal="center" vertical="top" wrapText="1"/>
    </xf>
    <xf numFmtId="0" fontId="72" fillId="0" borderId="0" xfId="360" applyFont="1" applyFill="1" applyAlignment="1">
      <alignment horizontal="right" vertical="center"/>
    </xf>
    <xf numFmtId="0" fontId="47" fillId="0" borderId="0" xfId="360" applyFont="1" applyFill="1" applyAlignment="1">
      <alignment horizontal="center" vertical="top" wrapText="1"/>
    </xf>
    <xf numFmtId="0" fontId="47" fillId="0" borderId="3" xfId="360" applyFont="1" applyBorder="1" applyAlignment="1">
      <alignment horizontal="center" vertical="center" wrapText="1"/>
    </xf>
    <xf numFmtId="0" fontId="74" fillId="0" borderId="3" xfId="360" applyFont="1" applyFill="1" applyBorder="1" applyAlignment="1">
      <alignment horizontal="center" vertical="center" wrapText="1"/>
    </xf>
    <xf numFmtId="0" fontId="46" fillId="0" borderId="0" xfId="360" applyFont="1" applyAlignment="1">
      <alignment horizontal="center" vertical="center"/>
    </xf>
    <xf numFmtId="0" fontId="46" fillId="0" borderId="3" xfId="360" applyFont="1" applyFill="1" applyBorder="1" applyAlignment="1">
      <alignment horizontal="center" vertical="center" wrapText="1"/>
    </xf>
    <xf numFmtId="0" fontId="46" fillId="0" borderId="3" xfId="360" applyFont="1" applyBorder="1" applyAlignment="1">
      <alignment horizontal="center" vertical="center" wrapText="1"/>
    </xf>
    <xf numFmtId="0" fontId="46" fillId="0" borderId="3" xfId="360" applyNumberFormat="1" applyFont="1" applyBorder="1" applyAlignment="1">
      <alignment horizontal="center" vertical="center" wrapText="1"/>
    </xf>
    <xf numFmtId="0" fontId="6" fillId="0" borderId="0" xfId="360" applyFont="1" applyAlignment="1">
      <alignment vertical="center"/>
    </xf>
    <xf numFmtId="3" fontId="74" fillId="0" borderId="3" xfId="362" applyNumberFormat="1" applyFont="1" applyBorder="1" applyAlignment="1">
      <alignment horizontal="center" vertical="center"/>
    </xf>
    <xf numFmtId="165" fontId="74" fillId="0" borderId="3" xfId="362" applyNumberFormat="1" applyFont="1" applyBorder="1" applyAlignment="1">
      <alignment horizontal="center" vertical="center"/>
    </xf>
    <xf numFmtId="3" fontId="6" fillId="0" borderId="0" xfId="360" applyNumberFormat="1" applyFont="1" applyAlignment="1">
      <alignment vertical="center"/>
    </xf>
    <xf numFmtId="0" fontId="64" fillId="0" borderId="0" xfId="360" applyFont="1" applyAlignment="1">
      <alignment horizontal="center" vertical="center"/>
    </xf>
    <xf numFmtId="0" fontId="64" fillId="0" borderId="3" xfId="1" applyNumberFormat="1" applyFont="1" applyFill="1" applyBorder="1" applyAlignment="1" applyProtection="1">
      <alignment horizontal="left" vertical="center"/>
      <protection locked="0"/>
    </xf>
    <xf numFmtId="3" fontId="64" fillId="0" borderId="3" xfId="362" applyNumberFormat="1" applyFont="1" applyBorder="1" applyAlignment="1">
      <alignment horizontal="center" vertical="center"/>
    </xf>
    <xf numFmtId="165" fontId="64" fillId="0" borderId="3" xfId="362" applyNumberFormat="1" applyFont="1" applyBorder="1" applyAlignment="1">
      <alignment horizontal="center" vertical="center"/>
    </xf>
    <xf numFmtId="164" fontId="64" fillId="0" borderId="0" xfId="360" applyNumberFormat="1" applyFont="1" applyAlignment="1">
      <alignment horizontal="center" vertical="center"/>
    </xf>
    <xf numFmtId="165" fontId="6" fillId="0" borderId="0" xfId="360" applyNumberFormat="1" applyFont="1" applyAlignment="1">
      <alignment vertical="center"/>
    </xf>
    <xf numFmtId="164" fontId="64" fillId="73" borderId="0" xfId="360" applyNumberFormat="1" applyFont="1" applyFill="1" applyAlignment="1">
      <alignment horizontal="center" vertical="center"/>
    </xf>
    <xf numFmtId="3" fontId="64" fillId="0" borderId="3" xfId="362" applyNumberFormat="1" applyFont="1" applyFill="1" applyBorder="1" applyAlignment="1">
      <alignment horizontal="center" vertical="center"/>
    </xf>
    <xf numFmtId="0" fontId="6" fillId="0" borderId="0" xfId="360" applyFont="1"/>
    <xf numFmtId="0" fontId="74" fillId="0" borderId="3" xfId="360" applyFont="1" applyBorder="1" applyAlignment="1">
      <alignment horizontal="left" vertical="center"/>
    </xf>
    <xf numFmtId="0" fontId="65" fillId="0" borderId="0" xfId="362" applyFont="1" applyFill="1" applyAlignment="1"/>
    <xf numFmtId="0" fontId="76" fillId="0" borderId="0" xfId="361" applyFont="1" applyFill="1" applyBorder="1" applyAlignment="1">
      <alignment horizontal="left"/>
    </xf>
    <xf numFmtId="0" fontId="67" fillId="0" borderId="0" xfId="362" applyFont="1" applyFill="1" applyAlignment="1"/>
    <xf numFmtId="0" fontId="11" fillId="0" borderId="0" xfId="362" applyFill="1"/>
    <xf numFmtId="0" fontId="67" fillId="0" borderId="0" xfId="362" applyFont="1" applyFill="1" applyAlignment="1">
      <alignment horizontal="center" vertical="center" wrapText="1"/>
    </xf>
    <xf numFmtId="49" fontId="78" fillId="0" borderId="3" xfId="362" applyNumberFormat="1" applyFont="1" applyFill="1" applyBorder="1" applyAlignment="1">
      <alignment horizontal="center" vertical="center" wrapText="1"/>
    </xf>
    <xf numFmtId="0" fontId="79" fillId="0" borderId="0" xfId="362" applyFont="1" applyFill="1" applyAlignment="1">
      <alignment horizontal="center" vertical="center" wrapText="1"/>
    </xf>
    <xf numFmtId="0" fontId="70" fillId="0" borderId="3" xfId="362" applyFont="1" applyFill="1" applyBorder="1" applyAlignment="1">
      <alignment horizontal="center" vertical="center" wrapText="1"/>
    </xf>
    <xf numFmtId="0" fontId="81" fillId="0" borderId="3" xfId="362" applyFont="1" applyFill="1" applyBorder="1" applyAlignment="1">
      <alignment horizontal="left" vertical="center" wrapText="1"/>
    </xf>
    <xf numFmtId="165" fontId="81" fillId="0" borderId="3" xfId="362" applyNumberFormat="1" applyFont="1" applyFill="1" applyBorder="1" applyAlignment="1">
      <alignment horizontal="center" vertical="center" wrapText="1"/>
    </xf>
    <xf numFmtId="165" fontId="81" fillId="0" borderId="3" xfId="363" applyNumberFormat="1" applyFont="1" applyFill="1" applyBorder="1" applyAlignment="1">
      <alignment horizontal="center" vertical="center" wrapText="1"/>
    </xf>
    <xf numFmtId="164" fontId="81" fillId="0" borderId="3" xfId="362" applyNumberFormat="1" applyFont="1" applyFill="1" applyBorder="1" applyAlignment="1">
      <alignment horizontal="center" vertical="center"/>
    </xf>
    <xf numFmtId="0" fontId="79" fillId="0" borderId="0" xfId="362" applyFont="1" applyFill="1" applyAlignment="1">
      <alignment vertical="center"/>
    </xf>
    <xf numFmtId="0" fontId="83" fillId="0" borderId="3" xfId="362" applyFont="1" applyFill="1" applyBorder="1" applyAlignment="1">
      <alignment horizontal="left" wrapText="1"/>
    </xf>
    <xf numFmtId="164" fontId="45" fillId="0" borderId="3" xfId="362" applyNumberFormat="1" applyFont="1" applyFill="1" applyBorder="1" applyAlignment="1">
      <alignment horizontal="center" wrapText="1"/>
    </xf>
    <xf numFmtId="165" fontId="83" fillId="0" borderId="3" xfId="362" applyNumberFormat="1" applyFont="1" applyFill="1" applyBorder="1" applyAlignment="1">
      <alignment horizontal="center"/>
    </xf>
    <xf numFmtId="0" fontId="45" fillId="0" borderId="0" xfId="362" applyFont="1" applyFill="1" applyAlignment="1">
      <alignment vertical="center" wrapText="1"/>
    </xf>
    <xf numFmtId="0" fontId="67" fillId="0" borderId="0" xfId="362" applyFont="1" applyFill="1" applyAlignment="1">
      <alignment horizontal="center"/>
    </xf>
    <xf numFmtId="0" fontId="46" fillId="0" borderId="0" xfId="362" applyFont="1" applyFill="1" applyAlignment="1">
      <alignment horizontal="left" vertical="center" wrapText="1"/>
    </xf>
    <xf numFmtId="0" fontId="80" fillId="0" borderId="3" xfId="362" applyFont="1" applyFill="1" applyBorder="1" applyAlignment="1">
      <alignment horizontal="center" vertical="center" wrapText="1"/>
    </xf>
    <xf numFmtId="0" fontId="62" fillId="0" borderId="0" xfId="362" applyFont="1" applyFill="1" applyBorder="1" applyAlignment="1">
      <alignment horizontal="center" vertical="center" wrapText="1"/>
    </xf>
    <xf numFmtId="0" fontId="75" fillId="0" borderId="0" xfId="362" applyFont="1" applyFill="1" applyBorder="1" applyAlignment="1">
      <alignment horizontal="center" vertical="center" wrapText="1"/>
    </xf>
    <xf numFmtId="0" fontId="77" fillId="0" borderId="0" xfId="362" applyFont="1" applyFill="1" applyBorder="1" applyAlignment="1">
      <alignment horizontal="right"/>
    </xf>
    <xf numFmtId="0" fontId="70" fillId="0" borderId="3" xfId="362" applyFont="1" applyFill="1" applyBorder="1" applyAlignment="1">
      <alignment horizontal="center" vertical="center" wrapText="1"/>
    </xf>
    <xf numFmtId="0" fontId="78" fillId="0" borderId="3" xfId="362" applyFont="1" applyFill="1" applyBorder="1" applyAlignment="1">
      <alignment horizontal="center" vertical="center" wrapText="1"/>
    </xf>
    <xf numFmtId="0" fontId="73" fillId="0" borderId="0" xfId="360" applyFont="1" applyFill="1" applyAlignment="1">
      <alignment horizontal="center" vertical="top" wrapText="1"/>
    </xf>
    <xf numFmtId="0" fontId="73" fillId="0" borderId="3" xfId="360" applyFont="1" applyFill="1" applyBorder="1" applyAlignment="1">
      <alignment horizontal="center" vertical="top" wrapText="1"/>
    </xf>
    <xf numFmtId="49" fontId="47" fillId="0" borderId="3" xfId="360" applyNumberFormat="1" applyFont="1" applyBorder="1" applyAlignment="1">
      <alignment horizontal="center" vertical="center" wrapText="1"/>
    </xf>
    <xf numFmtId="0" fontId="47" fillId="0" borderId="3" xfId="360" applyFont="1" applyBorder="1" applyAlignment="1">
      <alignment horizontal="center" vertical="center" wrapText="1"/>
    </xf>
    <xf numFmtId="0" fontId="61" fillId="0" borderId="0" xfId="358" applyFont="1" applyFill="1" applyAlignment="1">
      <alignment horizontal="center" wrapText="1"/>
    </xf>
    <xf numFmtId="0" fontId="58" fillId="0" borderId="0" xfId="358" applyFont="1" applyFill="1" applyAlignment="1">
      <alignment horizontal="center"/>
    </xf>
    <xf numFmtId="0" fontId="60" fillId="0" borderId="36" xfId="358" applyFont="1" applyFill="1" applyBorder="1" applyAlignment="1">
      <alignment horizontal="center"/>
    </xf>
    <xf numFmtId="0" fontId="60" fillId="0" borderId="37" xfId="358" applyFont="1" applyFill="1" applyBorder="1" applyAlignment="1">
      <alignment horizontal="center"/>
    </xf>
    <xf numFmtId="2" fontId="68" fillId="0" borderId="30" xfId="358" applyNumberFormat="1" applyFont="1" applyFill="1" applyBorder="1" applyAlignment="1">
      <alignment horizontal="center" vertical="center" wrapText="1"/>
    </xf>
    <xf numFmtId="2" fontId="68" fillId="0" borderId="3" xfId="358" applyNumberFormat="1" applyFont="1" applyFill="1" applyBorder="1" applyAlignment="1">
      <alignment horizontal="center" vertical="center" wrapText="1"/>
    </xf>
    <xf numFmtId="0" fontId="68" fillId="0" borderId="30" xfId="358" applyFont="1" applyFill="1" applyBorder="1" applyAlignment="1">
      <alignment horizontal="center" vertical="center" wrapText="1"/>
    </xf>
    <xf numFmtId="0" fontId="68" fillId="0" borderId="3" xfId="358" applyFont="1" applyFill="1" applyBorder="1" applyAlignment="1">
      <alignment horizontal="center" vertical="center" wrapText="1"/>
    </xf>
    <xf numFmtId="14" fontId="68" fillId="0" borderId="30" xfId="357" applyNumberFormat="1" applyFont="1" applyBorder="1" applyAlignment="1">
      <alignment horizontal="center" vertical="center" wrapText="1"/>
    </xf>
    <xf numFmtId="14" fontId="68" fillId="0" borderId="31" xfId="357" applyNumberFormat="1" applyFont="1" applyBorder="1" applyAlignment="1">
      <alignment horizontal="center" vertical="center" wrapText="1"/>
    </xf>
    <xf numFmtId="0" fontId="56" fillId="0" borderId="0" xfId="358" applyFont="1" applyFill="1" applyAlignment="1">
      <alignment horizontal="center" wrapText="1"/>
    </xf>
    <xf numFmtId="0" fontId="58" fillId="0" borderId="0" xfId="358" applyFont="1" applyFill="1" applyAlignment="1">
      <alignment horizontal="center" wrapText="1"/>
    </xf>
    <xf numFmtId="0" fontId="60" fillId="0" borderId="29" xfId="358" applyFont="1" applyFill="1" applyBorder="1" applyAlignment="1">
      <alignment horizontal="center"/>
    </xf>
    <xf numFmtId="0" fontId="60" fillId="0" borderId="32" xfId="358" applyFont="1" applyFill="1" applyBorder="1" applyAlignment="1">
      <alignment horizontal="center"/>
    </xf>
    <xf numFmtId="0" fontId="61" fillId="0" borderId="30" xfId="358" applyFont="1" applyFill="1" applyBorder="1" applyAlignment="1">
      <alignment horizontal="center" vertical="center" wrapText="1"/>
    </xf>
    <xf numFmtId="0" fontId="61" fillId="0" borderId="3" xfId="358" applyFont="1" applyFill="1" applyBorder="1" applyAlignment="1">
      <alignment horizontal="center" vertical="center" wrapText="1"/>
    </xf>
    <xf numFmtId="0" fontId="61" fillId="0" borderId="31" xfId="358" applyFont="1" applyFill="1" applyBorder="1" applyAlignment="1">
      <alignment horizontal="center" vertical="center" wrapText="1"/>
    </xf>
    <xf numFmtId="0" fontId="47" fillId="0" borderId="0" xfId="353" applyFont="1" applyAlignment="1">
      <alignment horizontal="center"/>
    </xf>
    <xf numFmtId="0" fontId="47" fillId="0" borderId="1" xfId="355" applyFont="1" applyFill="1" applyBorder="1" applyAlignment="1">
      <alignment horizontal="center" vertical="top" wrapText="1"/>
    </xf>
    <xf numFmtId="0" fontId="48" fillId="0" borderId="3" xfId="355" applyFont="1" applyFill="1" applyBorder="1" applyAlignment="1">
      <alignment horizontal="center" vertical="center" wrapText="1"/>
    </xf>
    <xf numFmtId="0" fontId="49" fillId="0" borderId="3" xfId="355" applyFont="1" applyFill="1" applyBorder="1" applyAlignment="1">
      <alignment horizontal="center" vertical="center"/>
    </xf>
    <xf numFmtId="0" fontId="49" fillId="0" borderId="26" xfId="355" applyFont="1" applyFill="1" applyBorder="1" applyAlignment="1">
      <alignment horizontal="center" vertical="center"/>
    </xf>
    <xf numFmtId="0" fontId="49" fillId="0" borderId="27" xfId="355" applyFont="1" applyFill="1" applyBorder="1" applyAlignment="1">
      <alignment horizontal="center" vertical="center"/>
    </xf>
    <xf numFmtId="0" fontId="51" fillId="0" borderId="5" xfId="354" applyFont="1" applyFill="1" applyBorder="1" applyAlignment="1">
      <alignment horizontal="left" vertical="center" wrapText="1"/>
    </xf>
    <xf numFmtId="0" fontId="49" fillId="0" borderId="7" xfId="355" applyNumberFormat="1" applyFont="1" applyFill="1" applyBorder="1" applyAlignment="1">
      <alignment horizontal="center" vertical="center"/>
    </xf>
    <xf numFmtId="0" fontId="49" fillId="0" borderId="8" xfId="355" applyNumberFormat="1" applyFont="1" applyFill="1" applyBorder="1" applyAlignment="1">
      <alignment horizontal="center" vertical="center"/>
    </xf>
    <xf numFmtId="0" fontId="53" fillId="0" borderId="5" xfId="355" applyFont="1" applyFill="1" applyBorder="1" applyAlignment="1">
      <alignment horizontal="center" vertical="center" wrapText="1"/>
    </xf>
    <xf numFmtId="0" fontId="53" fillId="0" borderId="1" xfId="355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 wrapText="1"/>
    </xf>
    <xf numFmtId="0" fontId="49" fillId="0" borderId="7" xfId="355" applyFont="1" applyFill="1" applyBorder="1" applyAlignment="1">
      <alignment horizontal="center" vertical="center"/>
    </xf>
    <xf numFmtId="0" fontId="49" fillId="0" borderId="8" xfId="355" applyFont="1" applyFill="1" applyBorder="1" applyAlignment="1">
      <alignment horizontal="center" vertical="center"/>
    </xf>
    <xf numFmtId="1" fontId="31" fillId="0" borderId="0" xfId="1" applyNumberFormat="1" applyFont="1" applyFill="1" applyAlignment="1" applyProtection="1">
      <alignment horizontal="center"/>
      <protection locked="0"/>
    </xf>
    <xf numFmtId="1" fontId="31" fillId="0" borderId="1" xfId="1" applyNumberFormat="1" applyFont="1" applyFill="1" applyBorder="1" applyAlignment="1" applyProtection="1">
      <alignment horizontal="center"/>
      <protection locked="0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5" fillId="0" borderId="4" xfId="1" applyNumberFormat="1" applyFont="1" applyFill="1" applyBorder="1" applyAlignment="1" applyProtection="1">
      <alignment horizontal="center" vertical="center" wrapText="1"/>
    </xf>
    <xf numFmtId="1" fontId="35" fillId="0" borderId="5" xfId="1" applyNumberFormat="1" applyFont="1" applyFill="1" applyBorder="1" applyAlignment="1" applyProtection="1">
      <alignment horizontal="center" vertical="center" wrapText="1"/>
    </xf>
    <xf numFmtId="1" fontId="35" fillId="0" borderId="6" xfId="1" applyNumberFormat="1" applyFont="1" applyFill="1" applyBorder="1" applyAlignment="1" applyProtection="1">
      <alignment horizontal="center" vertical="center" wrapText="1"/>
    </xf>
    <xf numFmtId="1" fontId="35" fillId="0" borderId="10" xfId="1" applyNumberFormat="1" applyFont="1" applyFill="1" applyBorder="1" applyAlignment="1" applyProtection="1">
      <alignment horizontal="center" vertical="center" wrapText="1"/>
    </xf>
    <xf numFmtId="1" fontId="35" fillId="0" borderId="0" xfId="1" applyNumberFormat="1" applyFont="1" applyFill="1" applyBorder="1" applyAlignment="1" applyProtection="1">
      <alignment horizontal="center" vertical="center" wrapText="1"/>
    </xf>
    <xf numFmtId="1" fontId="35" fillId="0" borderId="11" xfId="1" applyNumberFormat="1" applyFont="1" applyFill="1" applyBorder="1" applyAlignment="1" applyProtection="1">
      <alignment horizontal="center" vertical="center" wrapText="1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37" fillId="0" borderId="4" xfId="1" applyNumberFormat="1" applyFont="1" applyFill="1" applyBorder="1" applyAlignment="1" applyProtection="1">
      <alignment horizontal="center" vertical="center" wrapText="1"/>
    </xf>
    <xf numFmtId="1" fontId="37" fillId="0" borderId="6" xfId="1" applyNumberFormat="1" applyFont="1" applyFill="1" applyBorder="1" applyAlignment="1" applyProtection="1">
      <alignment horizontal="center" vertical="center" wrapText="1"/>
    </xf>
    <xf numFmtId="1" fontId="35" fillId="0" borderId="3" xfId="1" applyNumberFormat="1" applyFont="1" applyFill="1" applyBorder="1" applyAlignment="1" applyProtection="1">
      <alignment horizontal="center" vertical="center" wrapText="1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6" fillId="0" borderId="2" xfId="1" applyNumberFormat="1" applyFont="1" applyFill="1" applyBorder="1" applyAlignment="1" applyProtection="1">
      <alignment horizontal="center" vertical="center" wrapText="1"/>
    </xf>
    <xf numFmtId="1" fontId="36" fillId="0" borderId="12" xfId="1" applyNumberFormat="1" applyFont="1" applyFill="1" applyBorder="1" applyAlignment="1" applyProtection="1">
      <alignment horizontal="center" vertical="center" wrapText="1"/>
    </xf>
    <xf numFmtId="1" fontId="32" fillId="0" borderId="3" xfId="1" applyNumberFormat="1" applyFont="1" applyFill="1" applyBorder="1" applyAlignment="1" applyProtection="1">
      <alignment horizontal="center" vertical="center" wrapText="1"/>
    </xf>
    <xf numFmtId="1" fontId="34" fillId="0" borderId="0" xfId="1" applyNumberFormat="1" applyFont="1" applyFill="1" applyAlignment="1" applyProtection="1">
      <alignment horizontal="center"/>
      <protection locked="0"/>
    </xf>
    <xf numFmtId="1" fontId="32" fillId="0" borderId="2" xfId="1" applyNumberFormat="1" applyFont="1" applyFill="1" applyBorder="1" applyAlignment="1" applyProtection="1">
      <alignment horizontal="center" vertical="center"/>
      <protection locked="0"/>
    </xf>
    <xf numFmtId="1" fontId="32" fillId="0" borderId="12" xfId="1" applyNumberFormat="1" applyFont="1" applyFill="1" applyBorder="1" applyAlignment="1" applyProtection="1">
      <alignment horizontal="center" vertical="center"/>
      <protection locked="0"/>
    </xf>
    <xf numFmtId="1" fontId="37" fillId="0" borderId="7" xfId="1" applyNumberFormat="1" applyFont="1" applyFill="1" applyBorder="1" applyAlignment="1" applyProtection="1">
      <alignment horizontal="center" vertical="center" wrapText="1"/>
    </xf>
    <xf numFmtId="1" fontId="37" fillId="0" borderId="8" xfId="1" applyNumberFormat="1" applyFont="1" applyFill="1" applyBorder="1" applyAlignment="1" applyProtection="1">
      <alignment horizontal="center" vertical="center" wrapText="1"/>
    </xf>
    <xf numFmtId="1" fontId="32" fillId="0" borderId="2" xfId="1" applyNumberFormat="1" applyFont="1" applyFill="1" applyBorder="1" applyAlignment="1" applyProtection="1">
      <alignment horizontal="center"/>
    </xf>
    <xf numFmtId="1" fontId="32" fillId="0" borderId="9" xfId="1" applyNumberFormat="1" applyFont="1" applyFill="1" applyBorder="1" applyAlignment="1" applyProtection="1">
      <alignment horizontal="center"/>
    </xf>
    <xf numFmtId="1" fontId="32" fillId="0" borderId="12" xfId="1" applyNumberFormat="1" applyFont="1" applyFill="1" applyBorder="1" applyAlignment="1" applyProtection="1">
      <alignment horizontal="center"/>
    </xf>
    <xf numFmtId="1" fontId="35" fillId="0" borderId="7" xfId="1" applyNumberFormat="1" applyFont="1" applyFill="1" applyBorder="1" applyAlignment="1" applyProtection="1">
      <alignment horizontal="center" vertical="center" wrapText="1"/>
    </xf>
    <xf numFmtId="1" fontId="35" fillId="0" borderId="28" xfId="1" applyNumberFormat="1" applyFont="1" applyFill="1" applyBorder="1" applyAlignment="1" applyProtection="1">
      <alignment horizontal="center" vertical="center" wrapText="1"/>
    </xf>
    <xf numFmtId="1" fontId="35" fillId="0" borderId="8" xfId="1" applyNumberFormat="1" applyFont="1" applyFill="1" applyBorder="1" applyAlignment="1" applyProtection="1">
      <alignment horizontal="center" vertical="center" wrapText="1"/>
    </xf>
    <xf numFmtId="1" fontId="35" fillId="0" borderId="26" xfId="1" applyNumberFormat="1" applyFont="1" applyFill="1" applyBorder="1" applyAlignment="1" applyProtection="1">
      <alignment horizontal="center" vertical="center" wrapText="1"/>
    </xf>
    <xf numFmtId="1" fontId="35" fillId="0" borderId="1" xfId="1" applyNumberFormat="1" applyFont="1" applyFill="1" applyBorder="1" applyAlignment="1" applyProtection="1">
      <alignment horizontal="center" vertical="center" wrapText="1"/>
    </xf>
    <xf numFmtId="1" fontId="35" fillId="0" borderId="27" xfId="1" applyNumberFormat="1" applyFont="1" applyFill="1" applyBorder="1" applyAlignment="1" applyProtection="1">
      <alignment horizontal="center" vertical="center" wrapText="1"/>
    </xf>
    <xf numFmtId="0" fontId="84" fillId="0" borderId="0" xfId="364" applyFont="1" applyAlignment="1">
      <alignment horizontal="center" vertical="center"/>
    </xf>
    <xf numFmtId="0" fontId="86" fillId="0" borderId="0" xfId="364" applyFont="1"/>
    <xf numFmtId="0" fontId="1" fillId="0" borderId="0" xfId="364"/>
    <xf numFmtId="0" fontId="87" fillId="0" borderId="0" xfId="364" applyFont="1" applyAlignment="1">
      <alignment horizontal="center" vertical="center"/>
    </xf>
    <xf numFmtId="0" fontId="84" fillId="0" borderId="0" xfId="364" applyFont="1" applyAlignment="1">
      <alignment vertical="center"/>
    </xf>
    <xf numFmtId="0" fontId="88" fillId="0" borderId="1" xfId="364" applyFont="1" applyBorder="1" applyAlignment="1">
      <alignment horizontal="left" vertical="center"/>
    </xf>
    <xf numFmtId="0" fontId="33" fillId="0" borderId="1" xfId="364" applyFont="1" applyBorder="1" applyAlignment="1">
      <alignment horizontal="left" vertical="center"/>
    </xf>
    <xf numFmtId="0" fontId="89" fillId="0" borderId="3" xfId="364" applyFont="1" applyBorder="1" applyAlignment="1">
      <alignment horizontal="left" vertical="center" wrapText="1"/>
    </xf>
    <xf numFmtId="0" fontId="52" fillId="0" borderId="3" xfId="364" applyFont="1" applyBorder="1" applyAlignment="1">
      <alignment horizontal="center" vertical="center" wrapText="1"/>
    </xf>
    <xf numFmtId="0" fontId="52" fillId="0" borderId="3" xfId="364" applyFont="1" applyBorder="1" applyAlignment="1">
      <alignment horizontal="left" vertical="center" wrapText="1"/>
    </xf>
    <xf numFmtId="0" fontId="52" fillId="0" borderId="3" xfId="364" applyFont="1" applyFill="1" applyBorder="1" applyAlignment="1">
      <alignment horizontal="center" vertical="center" wrapText="1"/>
    </xf>
    <xf numFmtId="164" fontId="52" fillId="0" borderId="3" xfId="364" applyNumberFormat="1" applyFont="1" applyFill="1" applyBorder="1" applyAlignment="1">
      <alignment horizontal="center" vertical="center" wrapText="1"/>
    </xf>
    <xf numFmtId="0" fontId="86" fillId="0" borderId="0" xfId="364" applyFont="1" applyFill="1"/>
    <xf numFmtId="0" fontId="90" fillId="0" borderId="38" xfId="364" applyFont="1" applyBorder="1" applyAlignment="1">
      <alignment horizontal="left" vertical="center" wrapText="1"/>
    </xf>
    <xf numFmtId="164" fontId="90" fillId="0" borderId="38" xfId="364" applyNumberFormat="1" applyFont="1" applyBorder="1" applyAlignment="1">
      <alignment horizontal="center" vertical="center" wrapText="1"/>
    </xf>
    <xf numFmtId="164" fontId="90" fillId="0" borderId="38" xfId="364" applyNumberFormat="1" applyFont="1" applyFill="1" applyBorder="1" applyAlignment="1">
      <alignment horizontal="center" vertical="center" wrapText="1"/>
    </xf>
    <xf numFmtId="0" fontId="52" fillId="0" borderId="12" xfId="364" applyFont="1" applyBorder="1" applyAlignment="1">
      <alignment horizontal="left" vertical="center" wrapText="1"/>
    </xf>
    <xf numFmtId="0" fontId="52" fillId="0" borderId="12" xfId="364" applyFont="1" applyBorder="1" applyAlignment="1">
      <alignment horizontal="center" vertical="center" wrapText="1"/>
    </xf>
    <xf numFmtId="0" fontId="52" fillId="0" borderId="12" xfId="364" applyFont="1" applyFill="1" applyBorder="1" applyAlignment="1">
      <alignment horizontal="center" vertical="center" wrapText="1"/>
    </xf>
    <xf numFmtId="164" fontId="52" fillId="0" borderId="12" xfId="364" applyNumberFormat="1" applyFont="1" applyFill="1" applyBorder="1" applyAlignment="1">
      <alignment horizontal="center" vertical="center" wrapText="1"/>
    </xf>
    <xf numFmtId="0" fontId="90" fillId="0" borderId="38" xfId="364" applyFont="1" applyBorder="1" applyAlignment="1">
      <alignment horizontal="center" vertical="center" wrapText="1"/>
    </xf>
    <xf numFmtId="0" fontId="90" fillId="0" borderId="38" xfId="364" applyFont="1" applyFill="1" applyBorder="1" applyAlignment="1">
      <alignment horizontal="center" vertical="center" wrapText="1"/>
    </xf>
  </cellXfs>
  <cellStyles count="365">
    <cellStyle name="20% - Accent1" xfId="7"/>
    <cellStyle name="20% - Accent1 2" xfId="8"/>
    <cellStyle name="20% - Accent1 3" xfId="9"/>
    <cellStyle name="20% - Accent1 4" xfId="10"/>
    <cellStyle name="20% - Accent1 5" xfId="321"/>
    <cellStyle name="20% - Accent1 6" xfId="283"/>
    <cellStyle name="20% - Accent2" xfId="11"/>
    <cellStyle name="20% - Accent2 2" xfId="12"/>
    <cellStyle name="20% - Accent2 3" xfId="13"/>
    <cellStyle name="20% - Accent2 4" xfId="14"/>
    <cellStyle name="20% - Accent2 5" xfId="320"/>
    <cellStyle name="20% - Accent2 6" xfId="284"/>
    <cellStyle name="20% - Accent3" xfId="15"/>
    <cellStyle name="20% - Accent3 2" xfId="16"/>
    <cellStyle name="20% - Accent3 3" xfId="17"/>
    <cellStyle name="20% - Accent3 4" xfId="18"/>
    <cellStyle name="20% - Accent3 5" xfId="319"/>
    <cellStyle name="20% - Accent3 6" xfId="285"/>
    <cellStyle name="20% - Accent4" xfId="19"/>
    <cellStyle name="20% - Accent4 2" xfId="20"/>
    <cellStyle name="20% - Accent4 3" xfId="21"/>
    <cellStyle name="20% - Accent4 4" xfId="22"/>
    <cellStyle name="20% - Accent4 5" xfId="318"/>
    <cellStyle name="20% - Accent4 6" xfId="286"/>
    <cellStyle name="20% - Accent5" xfId="23"/>
    <cellStyle name="20% - Accent5 2" xfId="24"/>
    <cellStyle name="20% - Accent5 3" xfId="25"/>
    <cellStyle name="20% - Accent5 4" xfId="26"/>
    <cellStyle name="20% - Accent6" xfId="27"/>
    <cellStyle name="20% - Accent6 2" xfId="28"/>
    <cellStyle name="20% - Accent6 3" xfId="29"/>
    <cellStyle name="20% - Accent6 4" xfId="30"/>
    <cellStyle name="20% - Accent6 5" xfId="317"/>
    <cellStyle name="20% - Accent6 6" xfId="287"/>
    <cellStyle name="20% - Акцент1 2" xfId="31"/>
    <cellStyle name="20% - Акцент1 3" xfId="32"/>
    <cellStyle name="20% - Акцент1 4" xfId="33"/>
    <cellStyle name="20% - Акцент2 2" xfId="34"/>
    <cellStyle name="20% - Акцент2 3" xfId="35"/>
    <cellStyle name="20% - Акцент2 4" xfId="36"/>
    <cellStyle name="20% - Акцент3 2" xfId="37"/>
    <cellStyle name="20% - Акцент3 3" xfId="38"/>
    <cellStyle name="20% - Акцент3 4" xfId="39"/>
    <cellStyle name="20% - Акцент4 2" xfId="40"/>
    <cellStyle name="20% - Акцент4 3" xfId="41"/>
    <cellStyle name="20% - Акцент4 4" xfId="42"/>
    <cellStyle name="20% - Акцент5 2" xfId="43"/>
    <cellStyle name="20% - Акцент5 3" xfId="44"/>
    <cellStyle name="20% - Акцент5 4" xfId="45"/>
    <cellStyle name="20% - Акцент6 2" xfId="46"/>
    <cellStyle name="20% - Акцент6 3" xfId="47"/>
    <cellStyle name="20% - Акцент6 4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40% - Accent1" xfId="73"/>
    <cellStyle name="40% - Accent1 2" xfId="74"/>
    <cellStyle name="40% - Accent1 3" xfId="75"/>
    <cellStyle name="40% - Accent1 4" xfId="76"/>
    <cellStyle name="40% - Accent1 5" xfId="323"/>
    <cellStyle name="40% - Accent1 6" xfId="288"/>
    <cellStyle name="40% - Accent2" xfId="77"/>
    <cellStyle name="40% - Accent2 2" xfId="78"/>
    <cellStyle name="40% - Accent2 3" xfId="79"/>
    <cellStyle name="40% - Accent2 4" xfId="80"/>
    <cellStyle name="40% - Accent3" xfId="81"/>
    <cellStyle name="40% - Accent3 2" xfId="82"/>
    <cellStyle name="40% - Accent3 3" xfId="83"/>
    <cellStyle name="40% - Accent3 4" xfId="84"/>
    <cellStyle name="40% - Accent3 5" xfId="324"/>
    <cellStyle name="40% - Accent3 6" xfId="289"/>
    <cellStyle name="40% - Accent4" xfId="85"/>
    <cellStyle name="40% - Accent4 2" xfId="86"/>
    <cellStyle name="40% - Accent4 3" xfId="87"/>
    <cellStyle name="40% - Accent4 4" xfId="88"/>
    <cellStyle name="40% - Accent4 5" xfId="325"/>
    <cellStyle name="40% - Accent4 6" xfId="290"/>
    <cellStyle name="40% - Accent5" xfId="89"/>
    <cellStyle name="40% - Accent5 2" xfId="90"/>
    <cellStyle name="40% - Accent5 3" xfId="91"/>
    <cellStyle name="40% - Accent5 4" xfId="92"/>
    <cellStyle name="40% - Accent5 5" xfId="326"/>
    <cellStyle name="40% - Accent5 6" xfId="291"/>
    <cellStyle name="40% - Accent6" xfId="93"/>
    <cellStyle name="40% - Accent6 2" xfId="94"/>
    <cellStyle name="40% - Accent6 3" xfId="95"/>
    <cellStyle name="40% - Accent6 4" xfId="96"/>
    <cellStyle name="40% - Accent6 5" xfId="327"/>
    <cellStyle name="40% - Accent6 6" xfId="292"/>
    <cellStyle name="40% - Акцент1 2" xfId="97"/>
    <cellStyle name="40% - Акцент1 3" xfId="98"/>
    <cellStyle name="40% - Акцент1 4" xfId="99"/>
    <cellStyle name="40% - Акцент2 2" xfId="100"/>
    <cellStyle name="40% - Акцент2 3" xfId="101"/>
    <cellStyle name="40% - Акцент2 4" xfId="102"/>
    <cellStyle name="40% - Акцент3 2" xfId="103"/>
    <cellStyle name="40% - Акцент3 3" xfId="104"/>
    <cellStyle name="40% - Акцент3 4" xfId="105"/>
    <cellStyle name="40% - Акцент4 2" xfId="106"/>
    <cellStyle name="40% - Акцент4 3" xfId="107"/>
    <cellStyle name="40% - Акцент4 4" xfId="108"/>
    <cellStyle name="40% - Акцент5 2" xfId="109"/>
    <cellStyle name="40% - Акцент5 3" xfId="110"/>
    <cellStyle name="40% - Акцент5 4" xfId="111"/>
    <cellStyle name="40% - Акцент6 2" xfId="112"/>
    <cellStyle name="40% - Акцент6 3" xfId="113"/>
    <cellStyle name="40% - Акцент6 4" xfId="114"/>
    <cellStyle name="40% – Акцентування1" xfId="115"/>
    <cellStyle name="40% – Акцентування1 2" xfId="116"/>
    <cellStyle name="40% – Акцентування1 3" xfId="117"/>
    <cellStyle name="40% – Акцентування1 4" xfId="118"/>
    <cellStyle name="40% – Акцентування2" xfId="119"/>
    <cellStyle name="40% – Акцентування2 2" xfId="120"/>
    <cellStyle name="40% – Акцентування2 3" xfId="121"/>
    <cellStyle name="40% – Акцентування2 4" xfId="122"/>
    <cellStyle name="40% – Акцентування3" xfId="123"/>
    <cellStyle name="40% – Акцентування3 2" xfId="124"/>
    <cellStyle name="40% – Акцентування3 3" xfId="125"/>
    <cellStyle name="40% – Акцентування3 4" xfId="126"/>
    <cellStyle name="40% – Акцентування4" xfId="127"/>
    <cellStyle name="40% – Акцентування4 2" xfId="128"/>
    <cellStyle name="40% – Акцентування4 3" xfId="129"/>
    <cellStyle name="40% – Акцентування4 4" xfId="130"/>
    <cellStyle name="40% – Акцентування5" xfId="131"/>
    <cellStyle name="40% – Акцентування5 2" xfId="132"/>
    <cellStyle name="40% – Акцентування5 3" xfId="133"/>
    <cellStyle name="40% – Акцентування5 4" xfId="134"/>
    <cellStyle name="40% – Акцентування6" xfId="135"/>
    <cellStyle name="40% – Акцентування6 2" xfId="136"/>
    <cellStyle name="40% – Акцентування6 3" xfId="137"/>
    <cellStyle name="40% – Акцентування6 4" xfId="138"/>
    <cellStyle name="60% - Accent1" xfId="139"/>
    <cellStyle name="60% - Accent1 2" xfId="140"/>
    <cellStyle name="60% - Accent1 3" xfId="328"/>
    <cellStyle name="60% - Accent1 4" xfId="293"/>
    <cellStyle name="60% - Accent2" xfId="141"/>
    <cellStyle name="60% - Accent2 2" xfId="142"/>
    <cellStyle name="60% - Accent2 3" xfId="329"/>
    <cellStyle name="60% - Accent2 4" xfId="294"/>
    <cellStyle name="60% - Accent3" xfId="143"/>
    <cellStyle name="60% - Accent3 2" xfId="144"/>
    <cellStyle name="60% - Accent3 3" xfId="330"/>
    <cellStyle name="60% - Accent3 4" xfId="295"/>
    <cellStyle name="60% - Accent4" xfId="145"/>
    <cellStyle name="60% - Accent4 2" xfId="146"/>
    <cellStyle name="60% - Accent4 3" xfId="331"/>
    <cellStyle name="60% - Accent4 4" xfId="296"/>
    <cellStyle name="60% - Accent5" xfId="147"/>
    <cellStyle name="60% - Accent5 2" xfId="148"/>
    <cellStyle name="60% - Accent5 3" xfId="332"/>
    <cellStyle name="60% - Accent5 4" xfId="297"/>
    <cellStyle name="60% - Accent6" xfId="149"/>
    <cellStyle name="60% - Accent6 2" xfId="150"/>
    <cellStyle name="60% - Accent6 3" xfId="333"/>
    <cellStyle name="60% - Accent6 4" xfId="298"/>
    <cellStyle name="60% - Акцент1 2" xfId="151"/>
    <cellStyle name="60% - Акцент1 3" xfId="152"/>
    <cellStyle name="60% - Акцент2 2" xfId="153"/>
    <cellStyle name="60% - Акцент2 3" xfId="154"/>
    <cellStyle name="60% - Акцент3 2" xfId="155"/>
    <cellStyle name="60% - Акцент3 3" xfId="156"/>
    <cellStyle name="60% - Акцент4 2" xfId="157"/>
    <cellStyle name="60% - Акцент4 3" xfId="158"/>
    <cellStyle name="60% - Акцент5 2" xfId="159"/>
    <cellStyle name="60% - Акцент5 3" xfId="160"/>
    <cellStyle name="60% - Акцент6 2" xfId="161"/>
    <cellStyle name="60% - Акцент6 3" xfId="162"/>
    <cellStyle name="60% – Акцентування1" xfId="163"/>
    <cellStyle name="60% – Акцентування1 2" xfId="164"/>
    <cellStyle name="60% – Акцентування2" xfId="165"/>
    <cellStyle name="60% – Акцентування2 2" xfId="166"/>
    <cellStyle name="60% – Акцентування3" xfId="167"/>
    <cellStyle name="60% – Акцентування3 2" xfId="168"/>
    <cellStyle name="60% – Акцентування4" xfId="169"/>
    <cellStyle name="60% – Акцентування4 2" xfId="170"/>
    <cellStyle name="60% – Акцентування5" xfId="171"/>
    <cellStyle name="60% – Акцентування5 2" xfId="172"/>
    <cellStyle name="60% – Акцентування6" xfId="173"/>
    <cellStyle name="60% – Акцентування6 2" xfId="174"/>
    <cellStyle name="Accent1" xfId="175"/>
    <cellStyle name="Accent1 2" xfId="176"/>
    <cellStyle name="Accent1 3" xfId="334"/>
    <cellStyle name="Accent1 4" xfId="299"/>
    <cellStyle name="Accent2" xfId="177"/>
    <cellStyle name="Accent2 2" xfId="178"/>
    <cellStyle name="Accent2 3" xfId="335"/>
    <cellStyle name="Accent2 4" xfId="300"/>
    <cellStyle name="Accent3" xfId="179"/>
    <cellStyle name="Accent3 2" xfId="180"/>
    <cellStyle name="Accent3 3" xfId="336"/>
    <cellStyle name="Accent3 4" xfId="301"/>
    <cellStyle name="Accent4" xfId="181"/>
    <cellStyle name="Accent4 2" xfId="182"/>
    <cellStyle name="Accent4 3" xfId="337"/>
    <cellStyle name="Accent4 4" xfId="302"/>
    <cellStyle name="Accent5" xfId="183"/>
    <cellStyle name="Accent5 2" xfId="184"/>
    <cellStyle name="Accent6" xfId="185"/>
    <cellStyle name="Accent6 2" xfId="186"/>
    <cellStyle name="Accent6 3" xfId="338"/>
    <cellStyle name="Accent6 4" xfId="303"/>
    <cellStyle name="Bad" xfId="187"/>
    <cellStyle name="Bad 2" xfId="188"/>
    <cellStyle name="Bad 3" xfId="339"/>
    <cellStyle name="Bad 4" xfId="304"/>
    <cellStyle name="Calculation" xfId="189"/>
    <cellStyle name="Calculation 2" xfId="190"/>
    <cellStyle name="Calculation 3" xfId="340"/>
    <cellStyle name="Calculation 4" xfId="305"/>
    <cellStyle name="Check Cell" xfId="191"/>
    <cellStyle name="Check Cell 2" xfId="192"/>
    <cellStyle name="Explanatory Text" xfId="193"/>
    <cellStyle name="Good" xfId="194"/>
    <cellStyle name="Good 2" xfId="195"/>
    <cellStyle name="Good 3" xfId="341"/>
    <cellStyle name="Good 4" xfId="306"/>
    <cellStyle name="Heading 1" xfId="196"/>
    <cellStyle name="Heading 1 2" xfId="342"/>
    <cellStyle name="Heading 1 3" xfId="307"/>
    <cellStyle name="Heading 2" xfId="197"/>
    <cellStyle name="Heading 2 2" xfId="343"/>
    <cellStyle name="Heading 2 3" xfId="308"/>
    <cellStyle name="Heading 3" xfId="198"/>
    <cellStyle name="Heading 3 2" xfId="344"/>
    <cellStyle name="Heading 3 3" xfId="309"/>
    <cellStyle name="Heading 4" xfId="199"/>
    <cellStyle name="Heading 4 2" xfId="345"/>
    <cellStyle name="Heading 4 3" xfId="310"/>
    <cellStyle name="Input" xfId="200"/>
    <cellStyle name="Input 2" xfId="201"/>
    <cellStyle name="Input 3" xfId="346"/>
    <cellStyle name="Input 4" xfId="311"/>
    <cellStyle name="Linked Cell" xfId="202"/>
    <cellStyle name="Linked Cell 2" xfId="347"/>
    <cellStyle name="Linked Cell 3" xfId="312"/>
    <cellStyle name="Neutral" xfId="203"/>
    <cellStyle name="Neutral 2" xfId="204"/>
    <cellStyle name="Neutral 3" xfId="348"/>
    <cellStyle name="Neutral 4" xfId="313"/>
    <cellStyle name="Normal_Sheet1" xfId="314"/>
    <cellStyle name="Note" xfId="205"/>
    <cellStyle name="Note 2" xfId="206"/>
    <cellStyle name="Note 3" xfId="207"/>
    <cellStyle name="Note 4" xfId="208"/>
    <cellStyle name="Note 5" xfId="349"/>
    <cellStyle name="Note 6" xfId="315"/>
    <cellStyle name="Note_СВОД_12" xfId="209"/>
    <cellStyle name="Output" xfId="210"/>
    <cellStyle name="Output 2" xfId="211"/>
    <cellStyle name="Output 3" xfId="350"/>
    <cellStyle name="Output 4" xfId="316"/>
    <cellStyle name="Title" xfId="212"/>
    <cellStyle name="Total" xfId="213"/>
    <cellStyle name="Warning Text" xfId="214"/>
    <cellStyle name="Акцент1 2" xfId="215"/>
    <cellStyle name="Акцент1 3" xfId="216"/>
    <cellStyle name="Акцент2 2" xfId="217"/>
    <cellStyle name="Акцент2 3" xfId="218"/>
    <cellStyle name="Акцент3 2" xfId="219"/>
    <cellStyle name="Акцент3 3" xfId="220"/>
    <cellStyle name="Акцент4 2" xfId="221"/>
    <cellStyle name="Акцент4 3" xfId="222"/>
    <cellStyle name="Акцент5 2" xfId="223"/>
    <cellStyle name="Акцент5 3" xfId="224"/>
    <cellStyle name="Акцент6 2" xfId="225"/>
    <cellStyle name="Акцент6 3" xfId="226"/>
    <cellStyle name="Акцентування1" xfId="227"/>
    <cellStyle name="Акцентування1 2" xfId="228"/>
    <cellStyle name="Акцентування2" xfId="229"/>
    <cellStyle name="Акцентування2 2" xfId="230"/>
    <cellStyle name="Акцентування3" xfId="231"/>
    <cellStyle name="Акцентування3 2" xfId="232"/>
    <cellStyle name="Акцентування4" xfId="233"/>
    <cellStyle name="Акцентування4 2" xfId="234"/>
    <cellStyle name="Акцентування5" xfId="235"/>
    <cellStyle name="Акцентування5 2" xfId="236"/>
    <cellStyle name="Акцентування6" xfId="237"/>
    <cellStyle name="Акцентування6 2" xfId="238"/>
    <cellStyle name="Ввід" xfId="239"/>
    <cellStyle name="Ввід 2" xfId="240"/>
    <cellStyle name="Ввод  2" xfId="241"/>
    <cellStyle name="Вывод 2" xfId="242"/>
    <cellStyle name="Вывод 3" xfId="243"/>
    <cellStyle name="Вычисление 2" xfId="244"/>
    <cellStyle name="Вычисление 3" xfId="245"/>
    <cellStyle name="Добре" xfId="246"/>
    <cellStyle name="Добре 2" xfId="247"/>
    <cellStyle name="Звичайний 2" xfId="248"/>
    <cellStyle name="Звичайний 2 3" xfId="357"/>
    <cellStyle name="Звичайний 3 2 3" xfId="356"/>
    <cellStyle name="Зв'язана клітинка" xfId="249"/>
    <cellStyle name="Итог 2" xfId="250"/>
    <cellStyle name="Контрольна клітинка" xfId="251"/>
    <cellStyle name="Контрольна клітинка 2" xfId="252"/>
    <cellStyle name="Контрольная ячейка 2" xfId="253"/>
    <cellStyle name="Назва" xfId="254"/>
    <cellStyle name="Нейтральный 2" xfId="255"/>
    <cellStyle name="Нейтральный 3" xfId="256"/>
    <cellStyle name="Обчислення" xfId="257"/>
    <cellStyle name="Обчислення 2" xfId="258"/>
    <cellStyle name="Обычный" xfId="0" builtinId="0"/>
    <cellStyle name="Обычный 2" xfId="6"/>
    <cellStyle name="Обычный 2 2" xfId="322"/>
    <cellStyle name="Обычный 2 3" xfId="282"/>
    <cellStyle name="Обычный 3" xfId="281"/>
    <cellStyle name="Обычный 3 2" xfId="363"/>
    <cellStyle name="Обычный 4" xfId="351"/>
    <cellStyle name="Обычный 4 2" xfId="362"/>
    <cellStyle name="Обычный 5" xfId="352"/>
    <cellStyle name="Обычный 5 2" xfId="354"/>
    <cellStyle name="Обычный 5 3" xfId="355"/>
    <cellStyle name="Обычный 6" xfId="364"/>
    <cellStyle name="Обычный 6 3" xfId="353"/>
    <cellStyle name="Обычный_06" xfId="1"/>
    <cellStyle name="Обычный_09_Професійний склад" xfId="359"/>
    <cellStyle name="Обычный_27.08.2013" xfId="360"/>
    <cellStyle name="Обычный_TБЛ-12~1" xfId="361"/>
    <cellStyle name="Обычный_Форма7Н" xfId="358"/>
    <cellStyle name="Підсумок" xfId="259"/>
    <cellStyle name="Плохой 2" xfId="260"/>
    <cellStyle name="Плохой 3" xfId="261"/>
    <cellStyle name="Поганий" xfId="262"/>
    <cellStyle name="Поганий 2" xfId="263"/>
    <cellStyle name="Пояснение 2" xfId="264"/>
    <cellStyle name="Примечание 2" xfId="265"/>
    <cellStyle name="Примечание 3" xfId="266"/>
    <cellStyle name="Примечание 4" xfId="267"/>
    <cellStyle name="Примітка" xfId="268"/>
    <cellStyle name="Примітка 2" xfId="269"/>
    <cellStyle name="Примітка 3" xfId="270"/>
    <cellStyle name="Примітка 4" xfId="271"/>
    <cellStyle name="Примітка_СВОД_12" xfId="272"/>
    <cellStyle name="Результат" xfId="273"/>
    <cellStyle name="Результат 1" xfId="274"/>
    <cellStyle name="Середній" xfId="275"/>
    <cellStyle name="Середній 2" xfId="276"/>
    <cellStyle name="Стиль 1" xfId="2"/>
    <cellStyle name="Стиль 1 2" xfId="277"/>
    <cellStyle name="Текст попередження" xfId="278"/>
    <cellStyle name="Текст пояснення" xfId="279"/>
    <cellStyle name="Тысячи [0]_Анализ" xfId="3"/>
    <cellStyle name="Тысячи_Анализ" xfId="4"/>
    <cellStyle name="ФинᎰнсовый_Лист1 (3)_1" xfId="5"/>
    <cellStyle name="Хороший 2" xfId="28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"/>
  <sheetViews>
    <sheetView tabSelected="1" view="pageBreakPreview" zoomScale="120" zoomScaleNormal="100" zoomScaleSheetLayoutView="120" workbookViewId="0">
      <pane xSplit="1" topLeftCell="B1" activePane="topRight" state="frozen"/>
      <selection pane="topRight" activeCell="A6" sqref="A6"/>
    </sheetView>
  </sheetViews>
  <sheetFormatPr defaultRowHeight="15" x14ac:dyDescent="0.25"/>
  <cols>
    <col min="1" max="1" width="35.42578125" style="238" customWidth="1"/>
    <col min="2" max="8" width="9.85546875" style="238" customWidth="1"/>
    <col min="9" max="9" width="11.140625" style="238" customWidth="1"/>
    <col min="10" max="10" width="11" style="238" customWidth="1"/>
    <col min="11" max="16384" width="9.140625" style="238"/>
  </cols>
  <sheetData>
    <row r="2" spans="1:11" ht="18.75" x14ac:dyDescent="0.3">
      <c r="A2" s="236" t="s">
        <v>168</v>
      </c>
      <c r="B2" s="236"/>
      <c r="C2" s="236"/>
      <c r="D2" s="236"/>
      <c r="E2" s="236"/>
      <c r="F2" s="236"/>
      <c r="G2" s="236"/>
      <c r="H2" s="236"/>
      <c r="I2" s="236"/>
      <c r="J2" s="236"/>
      <c r="K2" s="237"/>
    </row>
    <row r="3" spans="1:11" ht="18.75" x14ac:dyDescent="0.3">
      <c r="A3" s="239" t="s">
        <v>158</v>
      </c>
      <c r="B3" s="239"/>
      <c r="C3" s="239"/>
      <c r="D3" s="239"/>
      <c r="E3" s="239"/>
      <c r="F3" s="239"/>
      <c r="G3" s="239"/>
      <c r="H3" s="239"/>
      <c r="I3" s="239"/>
      <c r="J3" s="239"/>
      <c r="K3" s="237"/>
    </row>
    <row r="4" spans="1:11" ht="18.75" x14ac:dyDescent="0.3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37"/>
    </row>
    <row r="5" spans="1:11" ht="18.75" x14ac:dyDescent="0.3">
      <c r="A5" s="241" t="s">
        <v>159</v>
      </c>
      <c r="B5" s="242"/>
      <c r="C5" s="242"/>
      <c r="D5" s="242"/>
      <c r="E5" s="242"/>
      <c r="F5" s="242"/>
      <c r="G5" s="240"/>
      <c r="H5" s="240"/>
      <c r="I5" s="240"/>
      <c r="J5" s="240"/>
      <c r="K5" s="237"/>
    </row>
    <row r="6" spans="1:11" ht="31.5" x14ac:dyDescent="0.3">
      <c r="A6" s="243"/>
      <c r="B6" s="244" t="s">
        <v>169</v>
      </c>
      <c r="C6" s="244" t="s">
        <v>170</v>
      </c>
      <c r="D6" s="244" t="s">
        <v>171</v>
      </c>
      <c r="E6" s="244" t="s">
        <v>172</v>
      </c>
      <c r="F6" s="244" t="s">
        <v>173</v>
      </c>
      <c r="G6" s="244" t="s">
        <v>174</v>
      </c>
      <c r="H6" s="244" t="s">
        <v>175</v>
      </c>
      <c r="I6" s="244" t="s">
        <v>176</v>
      </c>
      <c r="J6" s="244" t="s">
        <v>177</v>
      </c>
      <c r="K6" s="237"/>
    </row>
    <row r="7" spans="1:11" ht="45" customHeight="1" x14ac:dyDescent="0.3">
      <c r="A7" s="245" t="s">
        <v>178</v>
      </c>
      <c r="B7" s="244">
        <v>621.1</v>
      </c>
      <c r="C7" s="244">
        <v>614.9</v>
      </c>
      <c r="D7" s="244">
        <v>609.20000000000005</v>
      </c>
      <c r="E7" s="244">
        <v>609.20000000000005</v>
      </c>
      <c r="F7" s="244">
        <v>581.4</v>
      </c>
      <c r="G7" s="244">
        <v>571.20000000000005</v>
      </c>
      <c r="H7" s="244">
        <v>571.29999999999995</v>
      </c>
      <c r="I7" s="246">
        <v>577.6</v>
      </c>
      <c r="J7" s="247">
        <v>577.9</v>
      </c>
      <c r="K7" s="248"/>
    </row>
    <row r="8" spans="1:11" ht="36" customHeight="1" thickBot="1" x14ac:dyDescent="0.35">
      <c r="A8" s="249" t="s">
        <v>179</v>
      </c>
      <c r="B8" s="250">
        <v>65.900000000000006</v>
      </c>
      <c r="C8" s="250">
        <v>65.8</v>
      </c>
      <c r="D8" s="250">
        <v>65.599999999999994</v>
      </c>
      <c r="E8" s="250">
        <v>66</v>
      </c>
      <c r="F8" s="250">
        <v>63.4</v>
      </c>
      <c r="G8" s="250">
        <v>62.5</v>
      </c>
      <c r="H8" s="250">
        <v>63</v>
      </c>
      <c r="I8" s="251">
        <v>63.6</v>
      </c>
      <c r="J8" s="251">
        <v>63.9</v>
      </c>
      <c r="K8" s="248"/>
    </row>
    <row r="9" spans="1:11" ht="51.75" customHeight="1" thickTop="1" x14ac:dyDescent="0.3">
      <c r="A9" s="252" t="s">
        <v>180</v>
      </c>
      <c r="B9" s="253">
        <v>560.29999999999995</v>
      </c>
      <c r="C9" s="253">
        <v>553.5</v>
      </c>
      <c r="D9" s="253">
        <v>550.29999999999995</v>
      </c>
      <c r="E9" s="253">
        <v>552.29999999999995</v>
      </c>
      <c r="F9" s="253">
        <v>514.79999999999995</v>
      </c>
      <c r="G9" s="253">
        <v>506.6</v>
      </c>
      <c r="H9" s="253">
        <v>507.6</v>
      </c>
      <c r="I9" s="254">
        <v>513.4</v>
      </c>
      <c r="J9" s="255">
        <v>515.9</v>
      </c>
      <c r="K9" s="248"/>
    </row>
    <row r="10" spans="1:11" ht="19.5" thickBot="1" x14ac:dyDescent="0.35">
      <c r="A10" s="249" t="s">
        <v>181</v>
      </c>
      <c r="B10" s="256">
        <v>59.5</v>
      </c>
      <c r="C10" s="256">
        <v>59.2</v>
      </c>
      <c r="D10" s="256">
        <v>59.3</v>
      </c>
      <c r="E10" s="256">
        <v>59.9</v>
      </c>
      <c r="F10" s="256">
        <v>56.1</v>
      </c>
      <c r="G10" s="256">
        <v>55.5</v>
      </c>
      <c r="H10" s="256">
        <v>55.9</v>
      </c>
      <c r="I10" s="257">
        <v>56.6</v>
      </c>
      <c r="J10" s="251">
        <v>57</v>
      </c>
      <c r="K10" s="248"/>
    </row>
    <row r="11" spans="1:11" ht="34.5" customHeight="1" thickTop="1" x14ac:dyDescent="0.3">
      <c r="A11" s="252" t="s">
        <v>182</v>
      </c>
      <c r="B11" s="253">
        <v>60.8</v>
      </c>
      <c r="C11" s="253">
        <v>61.4</v>
      </c>
      <c r="D11" s="253">
        <v>58.9</v>
      </c>
      <c r="E11" s="253">
        <v>56.8</v>
      </c>
      <c r="F11" s="253">
        <v>66.599999999999994</v>
      </c>
      <c r="G11" s="253">
        <v>64.599999999999994</v>
      </c>
      <c r="H11" s="253">
        <v>63.7</v>
      </c>
      <c r="I11" s="255">
        <v>64.2</v>
      </c>
      <c r="J11" s="255">
        <v>62</v>
      </c>
      <c r="K11" s="248"/>
    </row>
    <row r="12" spans="1:11" ht="37.5" customHeight="1" thickBot="1" x14ac:dyDescent="0.35">
      <c r="A12" s="249" t="s">
        <v>183</v>
      </c>
      <c r="B12" s="256">
        <v>9.8000000000000007</v>
      </c>
      <c r="C12" s="250">
        <v>10</v>
      </c>
      <c r="D12" s="256">
        <v>9.6999999999999993</v>
      </c>
      <c r="E12" s="256">
        <v>9.3000000000000007</v>
      </c>
      <c r="F12" s="256">
        <v>11.5</v>
      </c>
      <c r="G12" s="256">
        <v>11.3</v>
      </c>
      <c r="H12" s="256">
        <v>11.2</v>
      </c>
      <c r="I12" s="257">
        <v>11.1</v>
      </c>
      <c r="J12" s="251">
        <v>10.7</v>
      </c>
      <c r="K12" s="248"/>
    </row>
    <row r="13" spans="1:11" ht="35.25" customHeight="1" thickTop="1" x14ac:dyDescent="0.3">
      <c r="A13" s="252" t="s">
        <v>184</v>
      </c>
      <c r="B13" s="253">
        <v>321.39999999999998</v>
      </c>
      <c r="C13" s="253">
        <v>319.39999999999998</v>
      </c>
      <c r="D13" s="253">
        <v>319.39999999999998</v>
      </c>
      <c r="E13" s="253">
        <v>313.7</v>
      </c>
      <c r="F13" s="253">
        <v>336.2</v>
      </c>
      <c r="G13" s="253">
        <v>342.1</v>
      </c>
      <c r="H13" s="253">
        <v>336.2</v>
      </c>
      <c r="I13" s="254">
        <v>329.9</v>
      </c>
      <c r="J13" s="255">
        <v>326.8</v>
      </c>
      <c r="K13" s="248"/>
    </row>
    <row r="14" spans="1:11" ht="18.75" x14ac:dyDescent="0.3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</row>
    <row r="15" spans="1:11" ht="18.75" x14ac:dyDescent="0.3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</row>
    <row r="16" spans="1:11" ht="18.75" x14ac:dyDescent="0.3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</row>
    <row r="17" spans="1:11" ht="18.75" x14ac:dyDescent="0.3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</row>
    <row r="18" spans="1:11" ht="18.75" x14ac:dyDescent="0.3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</row>
  </sheetData>
  <mergeCells count="3">
    <mergeCell ref="A2:J2"/>
    <mergeCell ref="A3:J3"/>
    <mergeCell ref="A5:F5"/>
  </mergeCells>
  <printOptions horizontalCentered="1"/>
  <pageMargins left="0.51181102362204722" right="0.11811023622047245" top="0.94488188976377963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8"/>
  <sheetViews>
    <sheetView view="pageBreakPreview" zoomScale="78" zoomScaleNormal="75" zoomScaleSheetLayoutView="78" workbookViewId="0">
      <pane xSplit="1" ySplit="8" topLeftCell="B9" activePane="bottomRight" state="frozen"/>
      <selection activeCell="T9" sqref="T9"/>
      <selection pane="topRight" activeCell="T9" sqref="T9"/>
      <selection pane="bottomLeft" activeCell="T9" sqref="T9"/>
      <selection pane="bottomRight" activeCell="A6" sqref="A6:A7"/>
    </sheetView>
  </sheetViews>
  <sheetFormatPr defaultColWidth="8.28515625" defaultRowHeight="12.75" x14ac:dyDescent="0.2"/>
  <cols>
    <col min="1" max="1" width="20.85546875" style="147" customWidth="1"/>
    <col min="2" max="2" width="16.42578125" style="147" customWidth="1"/>
    <col min="3" max="3" width="14.42578125" style="147" customWidth="1"/>
    <col min="4" max="4" width="14" style="147" customWidth="1"/>
    <col min="5" max="5" width="13.28515625" style="147" customWidth="1"/>
    <col min="6" max="6" width="12.7109375" style="147" customWidth="1"/>
    <col min="7" max="7" width="12" style="147" customWidth="1"/>
    <col min="8" max="8" width="12.5703125" style="147" customWidth="1"/>
    <col min="9" max="9" width="13.7109375" style="147" customWidth="1"/>
    <col min="10" max="10" width="9.140625" style="148" customWidth="1"/>
    <col min="11" max="252" width="9.140625" style="147" customWidth="1"/>
    <col min="253" max="253" width="18.5703125" style="147" customWidth="1"/>
    <col min="254" max="254" width="11.5703125" style="147" customWidth="1"/>
    <col min="255" max="255" width="11" style="147" customWidth="1"/>
    <col min="256" max="256" width="8.28515625" style="147"/>
    <col min="257" max="257" width="20.85546875" style="147" customWidth="1"/>
    <col min="258" max="258" width="16.42578125" style="147" customWidth="1"/>
    <col min="259" max="259" width="14.42578125" style="147" customWidth="1"/>
    <col min="260" max="260" width="14" style="147" customWidth="1"/>
    <col min="261" max="261" width="13.28515625" style="147" customWidth="1"/>
    <col min="262" max="262" width="12.7109375" style="147" customWidth="1"/>
    <col min="263" max="263" width="12" style="147" customWidth="1"/>
    <col min="264" max="264" width="12.5703125" style="147" customWidth="1"/>
    <col min="265" max="265" width="13.7109375" style="147" customWidth="1"/>
    <col min="266" max="508" width="9.140625" style="147" customWidth="1"/>
    <col min="509" max="509" width="18.5703125" style="147" customWidth="1"/>
    <col min="510" max="510" width="11.5703125" style="147" customWidth="1"/>
    <col min="511" max="511" width="11" style="147" customWidth="1"/>
    <col min="512" max="512" width="8.28515625" style="147"/>
    <col min="513" max="513" width="20.85546875" style="147" customWidth="1"/>
    <col min="514" max="514" width="16.42578125" style="147" customWidth="1"/>
    <col min="515" max="515" width="14.42578125" style="147" customWidth="1"/>
    <col min="516" max="516" width="14" style="147" customWidth="1"/>
    <col min="517" max="517" width="13.28515625" style="147" customWidth="1"/>
    <col min="518" max="518" width="12.7109375" style="147" customWidth="1"/>
    <col min="519" max="519" width="12" style="147" customWidth="1"/>
    <col min="520" max="520" width="12.5703125" style="147" customWidth="1"/>
    <col min="521" max="521" width="13.7109375" style="147" customWidth="1"/>
    <col min="522" max="764" width="9.140625" style="147" customWidth="1"/>
    <col min="765" max="765" width="18.5703125" style="147" customWidth="1"/>
    <col min="766" max="766" width="11.5703125" style="147" customWidth="1"/>
    <col min="767" max="767" width="11" style="147" customWidth="1"/>
    <col min="768" max="768" width="8.28515625" style="147"/>
    <col min="769" max="769" width="20.85546875" style="147" customWidth="1"/>
    <col min="770" max="770" width="16.42578125" style="147" customWidth="1"/>
    <col min="771" max="771" width="14.42578125" style="147" customWidth="1"/>
    <col min="772" max="772" width="14" style="147" customWidth="1"/>
    <col min="773" max="773" width="13.28515625" style="147" customWidth="1"/>
    <col min="774" max="774" width="12.7109375" style="147" customWidth="1"/>
    <col min="775" max="775" width="12" style="147" customWidth="1"/>
    <col min="776" max="776" width="12.5703125" style="147" customWidth="1"/>
    <col min="777" max="777" width="13.7109375" style="147" customWidth="1"/>
    <col min="778" max="1020" width="9.140625" style="147" customWidth="1"/>
    <col min="1021" max="1021" width="18.5703125" style="147" customWidth="1"/>
    <col min="1022" max="1022" width="11.5703125" style="147" customWidth="1"/>
    <col min="1023" max="1023" width="11" style="147" customWidth="1"/>
    <col min="1024" max="1024" width="8.28515625" style="147"/>
    <col min="1025" max="1025" width="20.85546875" style="147" customWidth="1"/>
    <col min="1026" max="1026" width="16.42578125" style="147" customWidth="1"/>
    <col min="1027" max="1027" width="14.42578125" style="147" customWidth="1"/>
    <col min="1028" max="1028" width="14" style="147" customWidth="1"/>
    <col min="1029" max="1029" width="13.28515625" style="147" customWidth="1"/>
    <col min="1030" max="1030" width="12.7109375" style="147" customWidth="1"/>
    <col min="1031" max="1031" width="12" style="147" customWidth="1"/>
    <col min="1032" max="1032" width="12.5703125" style="147" customWidth="1"/>
    <col min="1033" max="1033" width="13.7109375" style="147" customWidth="1"/>
    <col min="1034" max="1276" width="9.140625" style="147" customWidth="1"/>
    <col min="1277" max="1277" width="18.5703125" style="147" customWidth="1"/>
    <col min="1278" max="1278" width="11.5703125" style="147" customWidth="1"/>
    <col min="1279" max="1279" width="11" style="147" customWidth="1"/>
    <col min="1280" max="1280" width="8.28515625" style="147"/>
    <col min="1281" max="1281" width="20.85546875" style="147" customWidth="1"/>
    <col min="1282" max="1282" width="16.42578125" style="147" customWidth="1"/>
    <col min="1283" max="1283" width="14.42578125" style="147" customWidth="1"/>
    <col min="1284" max="1284" width="14" style="147" customWidth="1"/>
    <col min="1285" max="1285" width="13.28515625" style="147" customWidth="1"/>
    <col min="1286" max="1286" width="12.7109375" style="147" customWidth="1"/>
    <col min="1287" max="1287" width="12" style="147" customWidth="1"/>
    <col min="1288" max="1288" width="12.5703125" style="147" customWidth="1"/>
    <col min="1289" max="1289" width="13.7109375" style="147" customWidth="1"/>
    <col min="1290" max="1532" width="9.140625" style="147" customWidth="1"/>
    <col min="1533" max="1533" width="18.5703125" style="147" customWidth="1"/>
    <col min="1534" max="1534" width="11.5703125" style="147" customWidth="1"/>
    <col min="1535" max="1535" width="11" style="147" customWidth="1"/>
    <col min="1536" max="1536" width="8.28515625" style="147"/>
    <col min="1537" max="1537" width="20.85546875" style="147" customWidth="1"/>
    <col min="1538" max="1538" width="16.42578125" style="147" customWidth="1"/>
    <col min="1539" max="1539" width="14.42578125" style="147" customWidth="1"/>
    <col min="1540" max="1540" width="14" style="147" customWidth="1"/>
    <col min="1541" max="1541" width="13.28515625" style="147" customWidth="1"/>
    <col min="1542" max="1542" width="12.7109375" style="147" customWidth="1"/>
    <col min="1543" max="1543" width="12" style="147" customWidth="1"/>
    <col min="1544" max="1544" width="12.5703125" style="147" customWidth="1"/>
    <col min="1545" max="1545" width="13.7109375" style="147" customWidth="1"/>
    <col min="1546" max="1788" width="9.140625" style="147" customWidth="1"/>
    <col min="1789" max="1789" width="18.5703125" style="147" customWidth="1"/>
    <col min="1790" max="1790" width="11.5703125" style="147" customWidth="1"/>
    <col min="1791" max="1791" width="11" style="147" customWidth="1"/>
    <col min="1792" max="1792" width="8.28515625" style="147"/>
    <col min="1793" max="1793" width="20.85546875" style="147" customWidth="1"/>
    <col min="1794" max="1794" width="16.42578125" style="147" customWidth="1"/>
    <col min="1795" max="1795" width="14.42578125" style="147" customWidth="1"/>
    <col min="1796" max="1796" width="14" style="147" customWidth="1"/>
    <col min="1797" max="1797" width="13.28515625" style="147" customWidth="1"/>
    <col min="1798" max="1798" width="12.7109375" style="147" customWidth="1"/>
    <col min="1799" max="1799" width="12" style="147" customWidth="1"/>
    <col min="1800" max="1800" width="12.5703125" style="147" customWidth="1"/>
    <col min="1801" max="1801" width="13.7109375" style="147" customWidth="1"/>
    <col min="1802" max="2044" width="9.140625" style="147" customWidth="1"/>
    <col min="2045" max="2045" width="18.5703125" style="147" customWidth="1"/>
    <col min="2046" max="2046" width="11.5703125" style="147" customWidth="1"/>
    <col min="2047" max="2047" width="11" style="147" customWidth="1"/>
    <col min="2048" max="2048" width="8.28515625" style="147"/>
    <col min="2049" max="2049" width="20.85546875" style="147" customWidth="1"/>
    <col min="2050" max="2050" width="16.42578125" style="147" customWidth="1"/>
    <col min="2051" max="2051" width="14.42578125" style="147" customWidth="1"/>
    <col min="2052" max="2052" width="14" style="147" customWidth="1"/>
    <col min="2053" max="2053" width="13.28515625" style="147" customWidth="1"/>
    <col min="2054" max="2054" width="12.7109375" style="147" customWidth="1"/>
    <col min="2055" max="2055" width="12" style="147" customWidth="1"/>
    <col min="2056" max="2056" width="12.5703125" style="147" customWidth="1"/>
    <col min="2057" max="2057" width="13.7109375" style="147" customWidth="1"/>
    <col min="2058" max="2300" width="9.140625" style="147" customWidth="1"/>
    <col min="2301" max="2301" width="18.5703125" style="147" customWidth="1"/>
    <col min="2302" max="2302" width="11.5703125" style="147" customWidth="1"/>
    <col min="2303" max="2303" width="11" style="147" customWidth="1"/>
    <col min="2304" max="2304" width="8.28515625" style="147"/>
    <col min="2305" max="2305" width="20.85546875" style="147" customWidth="1"/>
    <col min="2306" max="2306" width="16.42578125" style="147" customWidth="1"/>
    <col min="2307" max="2307" width="14.42578125" style="147" customWidth="1"/>
    <col min="2308" max="2308" width="14" style="147" customWidth="1"/>
    <col min="2309" max="2309" width="13.28515625" style="147" customWidth="1"/>
    <col min="2310" max="2310" width="12.7109375" style="147" customWidth="1"/>
    <col min="2311" max="2311" width="12" style="147" customWidth="1"/>
    <col min="2312" max="2312" width="12.5703125" style="147" customWidth="1"/>
    <col min="2313" max="2313" width="13.7109375" style="147" customWidth="1"/>
    <col min="2314" max="2556" width="9.140625" style="147" customWidth="1"/>
    <col min="2557" max="2557" width="18.5703125" style="147" customWidth="1"/>
    <col min="2558" max="2558" width="11.5703125" style="147" customWidth="1"/>
    <col min="2559" max="2559" width="11" style="147" customWidth="1"/>
    <col min="2560" max="2560" width="8.28515625" style="147"/>
    <col min="2561" max="2561" width="20.85546875" style="147" customWidth="1"/>
    <col min="2562" max="2562" width="16.42578125" style="147" customWidth="1"/>
    <col min="2563" max="2563" width="14.42578125" style="147" customWidth="1"/>
    <col min="2564" max="2564" width="14" style="147" customWidth="1"/>
    <col min="2565" max="2565" width="13.28515625" style="147" customWidth="1"/>
    <col min="2566" max="2566" width="12.7109375" style="147" customWidth="1"/>
    <col min="2567" max="2567" width="12" style="147" customWidth="1"/>
    <col min="2568" max="2568" width="12.5703125" style="147" customWidth="1"/>
    <col min="2569" max="2569" width="13.7109375" style="147" customWidth="1"/>
    <col min="2570" max="2812" width="9.140625" style="147" customWidth="1"/>
    <col min="2813" max="2813" width="18.5703125" style="147" customWidth="1"/>
    <col min="2814" max="2814" width="11.5703125" style="147" customWidth="1"/>
    <col min="2815" max="2815" width="11" style="147" customWidth="1"/>
    <col min="2816" max="2816" width="8.28515625" style="147"/>
    <col min="2817" max="2817" width="20.85546875" style="147" customWidth="1"/>
    <col min="2818" max="2818" width="16.42578125" style="147" customWidth="1"/>
    <col min="2819" max="2819" width="14.42578125" style="147" customWidth="1"/>
    <col min="2820" max="2820" width="14" style="147" customWidth="1"/>
    <col min="2821" max="2821" width="13.28515625" style="147" customWidth="1"/>
    <col min="2822" max="2822" width="12.7109375" style="147" customWidth="1"/>
    <col min="2823" max="2823" width="12" style="147" customWidth="1"/>
    <col min="2824" max="2824" width="12.5703125" style="147" customWidth="1"/>
    <col min="2825" max="2825" width="13.7109375" style="147" customWidth="1"/>
    <col min="2826" max="3068" width="9.140625" style="147" customWidth="1"/>
    <col min="3069" max="3069" width="18.5703125" style="147" customWidth="1"/>
    <col min="3070" max="3070" width="11.5703125" style="147" customWidth="1"/>
    <col min="3071" max="3071" width="11" style="147" customWidth="1"/>
    <col min="3072" max="3072" width="8.28515625" style="147"/>
    <col min="3073" max="3073" width="20.85546875" style="147" customWidth="1"/>
    <col min="3074" max="3074" width="16.42578125" style="147" customWidth="1"/>
    <col min="3075" max="3075" width="14.42578125" style="147" customWidth="1"/>
    <col min="3076" max="3076" width="14" style="147" customWidth="1"/>
    <col min="3077" max="3077" width="13.28515625" style="147" customWidth="1"/>
    <col min="3078" max="3078" width="12.7109375" style="147" customWidth="1"/>
    <col min="3079" max="3079" width="12" style="147" customWidth="1"/>
    <col min="3080" max="3080" width="12.5703125" style="147" customWidth="1"/>
    <col min="3081" max="3081" width="13.7109375" style="147" customWidth="1"/>
    <col min="3082" max="3324" width="9.140625" style="147" customWidth="1"/>
    <col min="3325" max="3325" width="18.5703125" style="147" customWidth="1"/>
    <col min="3326" max="3326" width="11.5703125" style="147" customWidth="1"/>
    <col min="3327" max="3327" width="11" style="147" customWidth="1"/>
    <col min="3328" max="3328" width="8.28515625" style="147"/>
    <col min="3329" max="3329" width="20.85546875" style="147" customWidth="1"/>
    <col min="3330" max="3330" width="16.42578125" style="147" customWidth="1"/>
    <col min="3331" max="3331" width="14.42578125" style="147" customWidth="1"/>
    <col min="3332" max="3332" width="14" style="147" customWidth="1"/>
    <col min="3333" max="3333" width="13.28515625" style="147" customWidth="1"/>
    <col min="3334" max="3334" width="12.7109375" style="147" customWidth="1"/>
    <col min="3335" max="3335" width="12" style="147" customWidth="1"/>
    <col min="3336" max="3336" width="12.5703125" style="147" customWidth="1"/>
    <col min="3337" max="3337" width="13.7109375" style="147" customWidth="1"/>
    <col min="3338" max="3580" width="9.140625" style="147" customWidth="1"/>
    <col min="3581" max="3581" width="18.5703125" style="147" customWidth="1"/>
    <col min="3582" max="3582" width="11.5703125" style="147" customWidth="1"/>
    <col min="3583" max="3583" width="11" style="147" customWidth="1"/>
    <col min="3584" max="3584" width="8.28515625" style="147"/>
    <col min="3585" max="3585" width="20.85546875" style="147" customWidth="1"/>
    <col min="3586" max="3586" width="16.42578125" style="147" customWidth="1"/>
    <col min="3587" max="3587" width="14.42578125" style="147" customWidth="1"/>
    <col min="3588" max="3588" width="14" style="147" customWidth="1"/>
    <col min="3589" max="3589" width="13.28515625" style="147" customWidth="1"/>
    <col min="3590" max="3590" width="12.7109375" style="147" customWidth="1"/>
    <col min="3591" max="3591" width="12" style="147" customWidth="1"/>
    <col min="3592" max="3592" width="12.5703125" style="147" customWidth="1"/>
    <col min="3593" max="3593" width="13.7109375" style="147" customWidth="1"/>
    <col min="3594" max="3836" width="9.140625" style="147" customWidth="1"/>
    <col min="3837" max="3837" width="18.5703125" style="147" customWidth="1"/>
    <col min="3838" max="3838" width="11.5703125" style="147" customWidth="1"/>
    <col min="3839" max="3839" width="11" style="147" customWidth="1"/>
    <col min="3840" max="3840" width="8.28515625" style="147"/>
    <col min="3841" max="3841" width="20.85546875" style="147" customWidth="1"/>
    <col min="3842" max="3842" width="16.42578125" style="147" customWidth="1"/>
    <col min="3843" max="3843" width="14.42578125" style="147" customWidth="1"/>
    <col min="3844" max="3844" width="14" style="147" customWidth="1"/>
    <col min="3845" max="3845" width="13.28515625" style="147" customWidth="1"/>
    <col min="3846" max="3846" width="12.7109375" style="147" customWidth="1"/>
    <col min="3847" max="3847" width="12" style="147" customWidth="1"/>
    <col min="3848" max="3848" width="12.5703125" style="147" customWidth="1"/>
    <col min="3849" max="3849" width="13.7109375" style="147" customWidth="1"/>
    <col min="3850" max="4092" width="9.140625" style="147" customWidth="1"/>
    <col min="4093" max="4093" width="18.5703125" style="147" customWidth="1"/>
    <col min="4094" max="4094" width="11.5703125" style="147" customWidth="1"/>
    <col min="4095" max="4095" width="11" style="147" customWidth="1"/>
    <col min="4096" max="4096" width="8.28515625" style="147"/>
    <col min="4097" max="4097" width="20.85546875" style="147" customWidth="1"/>
    <col min="4098" max="4098" width="16.42578125" style="147" customWidth="1"/>
    <col min="4099" max="4099" width="14.42578125" style="147" customWidth="1"/>
    <col min="4100" max="4100" width="14" style="147" customWidth="1"/>
    <col min="4101" max="4101" width="13.28515625" style="147" customWidth="1"/>
    <col min="4102" max="4102" width="12.7109375" style="147" customWidth="1"/>
    <col min="4103" max="4103" width="12" style="147" customWidth="1"/>
    <col min="4104" max="4104" width="12.5703125" style="147" customWidth="1"/>
    <col min="4105" max="4105" width="13.7109375" style="147" customWidth="1"/>
    <col min="4106" max="4348" width="9.140625" style="147" customWidth="1"/>
    <col min="4349" max="4349" width="18.5703125" style="147" customWidth="1"/>
    <col min="4350" max="4350" width="11.5703125" style="147" customWidth="1"/>
    <col min="4351" max="4351" width="11" style="147" customWidth="1"/>
    <col min="4352" max="4352" width="8.28515625" style="147"/>
    <col min="4353" max="4353" width="20.85546875" style="147" customWidth="1"/>
    <col min="4354" max="4354" width="16.42578125" style="147" customWidth="1"/>
    <col min="4355" max="4355" width="14.42578125" style="147" customWidth="1"/>
    <col min="4356" max="4356" width="14" style="147" customWidth="1"/>
    <col min="4357" max="4357" width="13.28515625" style="147" customWidth="1"/>
    <col min="4358" max="4358" width="12.7109375" style="147" customWidth="1"/>
    <col min="4359" max="4359" width="12" style="147" customWidth="1"/>
    <col min="4360" max="4360" width="12.5703125" style="147" customWidth="1"/>
    <col min="4361" max="4361" width="13.7109375" style="147" customWidth="1"/>
    <col min="4362" max="4604" width="9.140625" style="147" customWidth="1"/>
    <col min="4605" max="4605" width="18.5703125" style="147" customWidth="1"/>
    <col min="4606" max="4606" width="11.5703125" style="147" customWidth="1"/>
    <col min="4607" max="4607" width="11" style="147" customWidth="1"/>
    <col min="4608" max="4608" width="8.28515625" style="147"/>
    <col min="4609" max="4609" width="20.85546875" style="147" customWidth="1"/>
    <col min="4610" max="4610" width="16.42578125" style="147" customWidth="1"/>
    <col min="4611" max="4611" width="14.42578125" style="147" customWidth="1"/>
    <col min="4612" max="4612" width="14" style="147" customWidth="1"/>
    <col min="4613" max="4613" width="13.28515625" style="147" customWidth="1"/>
    <col min="4614" max="4614" width="12.7109375" style="147" customWidth="1"/>
    <col min="4615" max="4615" width="12" style="147" customWidth="1"/>
    <col min="4616" max="4616" width="12.5703125" style="147" customWidth="1"/>
    <col min="4617" max="4617" width="13.7109375" style="147" customWidth="1"/>
    <col min="4618" max="4860" width="9.140625" style="147" customWidth="1"/>
    <col min="4861" max="4861" width="18.5703125" style="147" customWidth="1"/>
    <col min="4862" max="4862" width="11.5703125" style="147" customWidth="1"/>
    <col min="4863" max="4863" width="11" style="147" customWidth="1"/>
    <col min="4864" max="4864" width="8.28515625" style="147"/>
    <col min="4865" max="4865" width="20.85546875" style="147" customWidth="1"/>
    <col min="4866" max="4866" width="16.42578125" style="147" customWidth="1"/>
    <col min="4867" max="4867" width="14.42578125" style="147" customWidth="1"/>
    <col min="4868" max="4868" width="14" style="147" customWidth="1"/>
    <col min="4869" max="4869" width="13.28515625" style="147" customWidth="1"/>
    <col min="4870" max="4870" width="12.7109375" style="147" customWidth="1"/>
    <col min="4871" max="4871" width="12" style="147" customWidth="1"/>
    <col min="4872" max="4872" width="12.5703125" style="147" customWidth="1"/>
    <col min="4873" max="4873" width="13.7109375" style="147" customWidth="1"/>
    <col min="4874" max="5116" width="9.140625" style="147" customWidth="1"/>
    <col min="5117" max="5117" width="18.5703125" style="147" customWidth="1"/>
    <col min="5118" max="5118" width="11.5703125" style="147" customWidth="1"/>
    <col min="5119" max="5119" width="11" style="147" customWidth="1"/>
    <col min="5120" max="5120" width="8.28515625" style="147"/>
    <col min="5121" max="5121" width="20.85546875" style="147" customWidth="1"/>
    <col min="5122" max="5122" width="16.42578125" style="147" customWidth="1"/>
    <col min="5123" max="5123" width="14.42578125" style="147" customWidth="1"/>
    <col min="5124" max="5124" width="14" style="147" customWidth="1"/>
    <col min="5125" max="5125" width="13.28515625" style="147" customWidth="1"/>
    <col min="5126" max="5126" width="12.7109375" style="147" customWidth="1"/>
    <col min="5127" max="5127" width="12" style="147" customWidth="1"/>
    <col min="5128" max="5128" width="12.5703125" style="147" customWidth="1"/>
    <col min="5129" max="5129" width="13.7109375" style="147" customWidth="1"/>
    <col min="5130" max="5372" width="9.140625" style="147" customWidth="1"/>
    <col min="5373" max="5373" width="18.5703125" style="147" customWidth="1"/>
    <col min="5374" max="5374" width="11.5703125" style="147" customWidth="1"/>
    <col min="5375" max="5375" width="11" style="147" customWidth="1"/>
    <col min="5376" max="5376" width="8.28515625" style="147"/>
    <col min="5377" max="5377" width="20.85546875" style="147" customWidth="1"/>
    <col min="5378" max="5378" width="16.42578125" style="147" customWidth="1"/>
    <col min="5379" max="5379" width="14.42578125" style="147" customWidth="1"/>
    <col min="5380" max="5380" width="14" style="147" customWidth="1"/>
    <col min="5381" max="5381" width="13.28515625" style="147" customWidth="1"/>
    <col min="5382" max="5382" width="12.7109375" style="147" customWidth="1"/>
    <col min="5383" max="5383" width="12" style="147" customWidth="1"/>
    <col min="5384" max="5384" width="12.5703125" style="147" customWidth="1"/>
    <col min="5385" max="5385" width="13.7109375" style="147" customWidth="1"/>
    <col min="5386" max="5628" width="9.140625" style="147" customWidth="1"/>
    <col min="5629" max="5629" width="18.5703125" style="147" customWidth="1"/>
    <col min="5630" max="5630" width="11.5703125" style="147" customWidth="1"/>
    <col min="5631" max="5631" width="11" style="147" customWidth="1"/>
    <col min="5632" max="5632" width="8.28515625" style="147"/>
    <col min="5633" max="5633" width="20.85546875" style="147" customWidth="1"/>
    <col min="5634" max="5634" width="16.42578125" style="147" customWidth="1"/>
    <col min="5635" max="5635" width="14.42578125" style="147" customWidth="1"/>
    <col min="5636" max="5636" width="14" style="147" customWidth="1"/>
    <col min="5637" max="5637" width="13.28515625" style="147" customWidth="1"/>
    <col min="5638" max="5638" width="12.7109375" style="147" customWidth="1"/>
    <col min="5639" max="5639" width="12" style="147" customWidth="1"/>
    <col min="5640" max="5640" width="12.5703125" style="147" customWidth="1"/>
    <col min="5641" max="5641" width="13.7109375" style="147" customWidth="1"/>
    <col min="5642" max="5884" width="9.140625" style="147" customWidth="1"/>
    <col min="5885" max="5885" width="18.5703125" style="147" customWidth="1"/>
    <col min="5886" max="5886" width="11.5703125" style="147" customWidth="1"/>
    <col min="5887" max="5887" width="11" style="147" customWidth="1"/>
    <col min="5888" max="5888" width="8.28515625" style="147"/>
    <col min="5889" max="5889" width="20.85546875" style="147" customWidth="1"/>
    <col min="5890" max="5890" width="16.42578125" style="147" customWidth="1"/>
    <col min="5891" max="5891" width="14.42578125" style="147" customWidth="1"/>
    <col min="5892" max="5892" width="14" style="147" customWidth="1"/>
    <col min="5893" max="5893" width="13.28515625" style="147" customWidth="1"/>
    <col min="5894" max="5894" width="12.7109375" style="147" customWidth="1"/>
    <col min="5895" max="5895" width="12" style="147" customWidth="1"/>
    <col min="5896" max="5896" width="12.5703125" style="147" customWidth="1"/>
    <col min="5897" max="5897" width="13.7109375" style="147" customWidth="1"/>
    <col min="5898" max="6140" width="9.140625" style="147" customWidth="1"/>
    <col min="6141" max="6141" width="18.5703125" style="147" customWidth="1"/>
    <col min="6142" max="6142" width="11.5703125" style="147" customWidth="1"/>
    <col min="6143" max="6143" width="11" style="147" customWidth="1"/>
    <col min="6144" max="6144" width="8.28515625" style="147"/>
    <col min="6145" max="6145" width="20.85546875" style="147" customWidth="1"/>
    <col min="6146" max="6146" width="16.42578125" style="147" customWidth="1"/>
    <col min="6147" max="6147" width="14.42578125" style="147" customWidth="1"/>
    <col min="6148" max="6148" width="14" style="147" customWidth="1"/>
    <col min="6149" max="6149" width="13.28515625" style="147" customWidth="1"/>
    <col min="6150" max="6150" width="12.7109375" style="147" customWidth="1"/>
    <col min="6151" max="6151" width="12" style="147" customWidth="1"/>
    <col min="6152" max="6152" width="12.5703125" style="147" customWidth="1"/>
    <col min="6153" max="6153" width="13.7109375" style="147" customWidth="1"/>
    <col min="6154" max="6396" width="9.140625" style="147" customWidth="1"/>
    <col min="6397" max="6397" width="18.5703125" style="147" customWidth="1"/>
    <col min="6398" max="6398" width="11.5703125" style="147" customWidth="1"/>
    <col min="6399" max="6399" width="11" style="147" customWidth="1"/>
    <col min="6400" max="6400" width="8.28515625" style="147"/>
    <col min="6401" max="6401" width="20.85546875" style="147" customWidth="1"/>
    <col min="6402" max="6402" width="16.42578125" style="147" customWidth="1"/>
    <col min="6403" max="6403" width="14.42578125" style="147" customWidth="1"/>
    <col min="6404" max="6404" width="14" style="147" customWidth="1"/>
    <col min="6405" max="6405" width="13.28515625" style="147" customWidth="1"/>
    <col min="6406" max="6406" width="12.7109375" style="147" customWidth="1"/>
    <col min="6407" max="6407" width="12" style="147" customWidth="1"/>
    <col min="6408" max="6408" width="12.5703125" style="147" customWidth="1"/>
    <col min="6409" max="6409" width="13.7109375" style="147" customWidth="1"/>
    <col min="6410" max="6652" width="9.140625" style="147" customWidth="1"/>
    <col min="6653" max="6653" width="18.5703125" style="147" customWidth="1"/>
    <col min="6654" max="6654" width="11.5703125" style="147" customWidth="1"/>
    <col min="6655" max="6655" width="11" style="147" customWidth="1"/>
    <col min="6656" max="6656" width="8.28515625" style="147"/>
    <col min="6657" max="6657" width="20.85546875" style="147" customWidth="1"/>
    <col min="6658" max="6658" width="16.42578125" style="147" customWidth="1"/>
    <col min="6659" max="6659" width="14.42578125" style="147" customWidth="1"/>
    <col min="6660" max="6660" width="14" style="147" customWidth="1"/>
    <col min="6661" max="6661" width="13.28515625" style="147" customWidth="1"/>
    <col min="6662" max="6662" width="12.7109375" style="147" customWidth="1"/>
    <col min="6663" max="6663" width="12" style="147" customWidth="1"/>
    <col min="6664" max="6664" width="12.5703125" style="147" customWidth="1"/>
    <col min="6665" max="6665" width="13.7109375" style="147" customWidth="1"/>
    <col min="6666" max="6908" width="9.140625" style="147" customWidth="1"/>
    <col min="6909" max="6909" width="18.5703125" style="147" customWidth="1"/>
    <col min="6910" max="6910" width="11.5703125" style="147" customWidth="1"/>
    <col min="6911" max="6911" width="11" style="147" customWidth="1"/>
    <col min="6912" max="6912" width="8.28515625" style="147"/>
    <col min="6913" max="6913" width="20.85546875" style="147" customWidth="1"/>
    <col min="6914" max="6914" width="16.42578125" style="147" customWidth="1"/>
    <col min="6915" max="6915" width="14.42578125" style="147" customWidth="1"/>
    <col min="6916" max="6916" width="14" style="147" customWidth="1"/>
    <col min="6917" max="6917" width="13.28515625" style="147" customWidth="1"/>
    <col min="6918" max="6918" width="12.7109375" style="147" customWidth="1"/>
    <col min="6919" max="6919" width="12" style="147" customWidth="1"/>
    <col min="6920" max="6920" width="12.5703125" style="147" customWidth="1"/>
    <col min="6921" max="6921" width="13.7109375" style="147" customWidth="1"/>
    <col min="6922" max="7164" width="9.140625" style="147" customWidth="1"/>
    <col min="7165" max="7165" width="18.5703125" style="147" customWidth="1"/>
    <col min="7166" max="7166" width="11.5703125" style="147" customWidth="1"/>
    <col min="7167" max="7167" width="11" style="147" customWidth="1"/>
    <col min="7168" max="7168" width="8.28515625" style="147"/>
    <col min="7169" max="7169" width="20.85546875" style="147" customWidth="1"/>
    <col min="7170" max="7170" width="16.42578125" style="147" customWidth="1"/>
    <col min="7171" max="7171" width="14.42578125" style="147" customWidth="1"/>
    <col min="7172" max="7172" width="14" style="147" customWidth="1"/>
    <col min="7173" max="7173" width="13.28515625" style="147" customWidth="1"/>
    <col min="7174" max="7174" width="12.7109375" style="147" customWidth="1"/>
    <col min="7175" max="7175" width="12" style="147" customWidth="1"/>
    <col min="7176" max="7176" width="12.5703125" style="147" customWidth="1"/>
    <col min="7177" max="7177" width="13.7109375" style="147" customWidth="1"/>
    <col min="7178" max="7420" width="9.140625" style="147" customWidth="1"/>
    <col min="7421" max="7421" width="18.5703125" style="147" customWidth="1"/>
    <col min="7422" max="7422" width="11.5703125" style="147" customWidth="1"/>
    <col min="7423" max="7423" width="11" style="147" customWidth="1"/>
    <col min="7424" max="7424" width="8.28515625" style="147"/>
    <col min="7425" max="7425" width="20.85546875" style="147" customWidth="1"/>
    <col min="7426" max="7426" width="16.42578125" style="147" customWidth="1"/>
    <col min="7427" max="7427" width="14.42578125" style="147" customWidth="1"/>
    <col min="7428" max="7428" width="14" style="147" customWidth="1"/>
    <col min="7429" max="7429" width="13.28515625" style="147" customWidth="1"/>
    <col min="7430" max="7430" width="12.7109375" style="147" customWidth="1"/>
    <col min="7431" max="7431" width="12" style="147" customWidth="1"/>
    <col min="7432" max="7432" width="12.5703125" style="147" customWidth="1"/>
    <col min="7433" max="7433" width="13.7109375" style="147" customWidth="1"/>
    <col min="7434" max="7676" width="9.140625" style="147" customWidth="1"/>
    <col min="7677" max="7677" width="18.5703125" style="147" customWidth="1"/>
    <col min="7678" max="7678" width="11.5703125" style="147" customWidth="1"/>
    <col min="7679" max="7679" width="11" style="147" customWidth="1"/>
    <col min="7680" max="7680" width="8.28515625" style="147"/>
    <col min="7681" max="7681" width="20.85546875" style="147" customWidth="1"/>
    <col min="7682" max="7682" width="16.42578125" style="147" customWidth="1"/>
    <col min="7683" max="7683" width="14.42578125" style="147" customWidth="1"/>
    <col min="7684" max="7684" width="14" style="147" customWidth="1"/>
    <col min="7685" max="7685" width="13.28515625" style="147" customWidth="1"/>
    <col min="7686" max="7686" width="12.7109375" style="147" customWidth="1"/>
    <col min="7687" max="7687" width="12" style="147" customWidth="1"/>
    <col min="7688" max="7688" width="12.5703125" style="147" customWidth="1"/>
    <col min="7689" max="7689" width="13.7109375" style="147" customWidth="1"/>
    <col min="7690" max="7932" width="9.140625" style="147" customWidth="1"/>
    <col min="7933" max="7933" width="18.5703125" style="147" customWidth="1"/>
    <col min="7934" max="7934" width="11.5703125" style="147" customWidth="1"/>
    <col min="7935" max="7935" width="11" style="147" customWidth="1"/>
    <col min="7936" max="7936" width="8.28515625" style="147"/>
    <col min="7937" max="7937" width="20.85546875" style="147" customWidth="1"/>
    <col min="7938" max="7938" width="16.42578125" style="147" customWidth="1"/>
    <col min="7939" max="7939" width="14.42578125" style="147" customWidth="1"/>
    <col min="7940" max="7940" width="14" style="147" customWidth="1"/>
    <col min="7941" max="7941" width="13.28515625" style="147" customWidth="1"/>
    <col min="7942" max="7942" width="12.7109375" style="147" customWidth="1"/>
    <col min="7943" max="7943" width="12" style="147" customWidth="1"/>
    <col min="7944" max="7944" width="12.5703125" style="147" customWidth="1"/>
    <col min="7945" max="7945" width="13.7109375" style="147" customWidth="1"/>
    <col min="7946" max="8188" width="9.140625" style="147" customWidth="1"/>
    <col min="8189" max="8189" width="18.5703125" style="147" customWidth="1"/>
    <col min="8190" max="8190" width="11.5703125" style="147" customWidth="1"/>
    <col min="8191" max="8191" width="11" style="147" customWidth="1"/>
    <col min="8192" max="8192" width="8.28515625" style="147"/>
    <col min="8193" max="8193" width="20.85546875" style="147" customWidth="1"/>
    <col min="8194" max="8194" width="16.42578125" style="147" customWidth="1"/>
    <col min="8195" max="8195" width="14.42578125" style="147" customWidth="1"/>
    <col min="8196" max="8196" width="14" style="147" customWidth="1"/>
    <col min="8197" max="8197" width="13.28515625" style="147" customWidth="1"/>
    <col min="8198" max="8198" width="12.7109375" style="147" customWidth="1"/>
    <col min="8199" max="8199" width="12" style="147" customWidth="1"/>
    <col min="8200" max="8200" width="12.5703125" style="147" customWidth="1"/>
    <col min="8201" max="8201" width="13.7109375" style="147" customWidth="1"/>
    <col min="8202" max="8444" width="9.140625" style="147" customWidth="1"/>
    <col min="8445" max="8445" width="18.5703125" style="147" customWidth="1"/>
    <col min="8446" max="8446" width="11.5703125" style="147" customWidth="1"/>
    <col min="8447" max="8447" width="11" style="147" customWidth="1"/>
    <col min="8448" max="8448" width="8.28515625" style="147"/>
    <col min="8449" max="8449" width="20.85546875" style="147" customWidth="1"/>
    <col min="8450" max="8450" width="16.42578125" style="147" customWidth="1"/>
    <col min="8451" max="8451" width="14.42578125" style="147" customWidth="1"/>
    <col min="8452" max="8452" width="14" style="147" customWidth="1"/>
    <col min="8453" max="8453" width="13.28515625" style="147" customWidth="1"/>
    <col min="8454" max="8454" width="12.7109375" style="147" customWidth="1"/>
    <col min="8455" max="8455" width="12" style="147" customWidth="1"/>
    <col min="8456" max="8456" width="12.5703125" style="147" customWidth="1"/>
    <col min="8457" max="8457" width="13.7109375" style="147" customWidth="1"/>
    <col min="8458" max="8700" width="9.140625" style="147" customWidth="1"/>
    <col min="8701" max="8701" width="18.5703125" style="147" customWidth="1"/>
    <col min="8702" max="8702" width="11.5703125" style="147" customWidth="1"/>
    <col min="8703" max="8703" width="11" style="147" customWidth="1"/>
    <col min="8704" max="8704" width="8.28515625" style="147"/>
    <col min="8705" max="8705" width="20.85546875" style="147" customWidth="1"/>
    <col min="8706" max="8706" width="16.42578125" style="147" customWidth="1"/>
    <col min="8707" max="8707" width="14.42578125" style="147" customWidth="1"/>
    <col min="8708" max="8708" width="14" style="147" customWidth="1"/>
    <col min="8709" max="8709" width="13.28515625" style="147" customWidth="1"/>
    <col min="8710" max="8710" width="12.7109375" style="147" customWidth="1"/>
    <col min="8711" max="8711" width="12" style="147" customWidth="1"/>
    <col min="8712" max="8712" width="12.5703125" style="147" customWidth="1"/>
    <col min="8713" max="8713" width="13.7109375" style="147" customWidth="1"/>
    <col min="8714" max="8956" width="9.140625" style="147" customWidth="1"/>
    <col min="8957" max="8957" width="18.5703125" style="147" customWidth="1"/>
    <col min="8958" max="8958" width="11.5703125" style="147" customWidth="1"/>
    <col min="8959" max="8959" width="11" style="147" customWidth="1"/>
    <col min="8960" max="8960" width="8.28515625" style="147"/>
    <col min="8961" max="8961" width="20.85546875" style="147" customWidth="1"/>
    <col min="8962" max="8962" width="16.42578125" style="147" customWidth="1"/>
    <col min="8963" max="8963" width="14.42578125" style="147" customWidth="1"/>
    <col min="8964" max="8964" width="14" style="147" customWidth="1"/>
    <col min="8965" max="8965" width="13.28515625" style="147" customWidth="1"/>
    <col min="8966" max="8966" width="12.7109375" style="147" customWidth="1"/>
    <col min="8967" max="8967" width="12" style="147" customWidth="1"/>
    <col min="8968" max="8968" width="12.5703125" style="147" customWidth="1"/>
    <col min="8969" max="8969" width="13.7109375" style="147" customWidth="1"/>
    <col min="8970" max="9212" width="9.140625" style="147" customWidth="1"/>
    <col min="9213" max="9213" width="18.5703125" style="147" customWidth="1"/>
    <col min="9214" max="9214" width="11.5703125" style="147" customWidth="1"/>
    <col min="9215" max="9215" width="11" style="147" customWidth="1"/>
    <col min="9216" max="9216" width="8.28515625" style="147"/>
    <col min="9217" max="9217" width="20.85546875" style="147" customWidth="1"/>
    <col min="9218" max="9218" width="16.42578125" style="147" customWidth="1"/>
    <col min="9219" max="9219" width="14.42578125" style="147" customWidth="1"/>
    <col min="9220" max="9220" width="14" style="147" customWidth="1"/>
    <col min="9221" max="9221" width="13.28515625" style="147" customWidth="1"/>
    <col min="9222" max="9222" width="12.7109375" style="147" customWidth="1"/>
    <col min="9223" max="9223" width="12" style="147" customWidth="1"/>
    <col min="9224" max="9224" width="12.5703125" style="147" customWidth="1"/>
    <col min="9225" max="9225" width="13.7109375" style="147" customWidth="1"/>
    <col min="9226" max="9468" width="9.140625" style="147" customWidth="1"/>
    <col min="9469" max="9469" width="18.5703125" style="147" customWidth="1"/>
    <col min="9470" max="9470" width="11.5703125" style="147" customWidth="1"/>
    <col min="9471" max="9471" width="11" style="147" customWidth="1"/>
    <col min="9472" max="9472" width="8.28515625" style="147"/>
    <col min="9473" max="9473" width="20.85546875" style="147" customWidth="1"/>
    <col min="9474" max="9474" width="16.42578125" style="147" customWidth="1"/>
    <col min="9475" max="9475" width="14.42578125" style="147" customWidth="1"/>
    <col min="9476" max="9476" width="14" style="147" customWidth="1"/>
    <col min="9477" max="9477" width="13.28515625" style="147" customWidth="1"/>
    <col min="9478" max="9478" width="12.7109375" style="147" customWidth="1"/>
    <col min="9479" max="9479" width="12" style="147" customWidth="1"/>
    <col min="9480" max="9480" width="12.5703125" style="147" customWidth="1"/>
    <col min="9481" max="9481" width="13.7109375" style="147" customWidth="1"/>
    <col min="9482" max="9724" width="9.140625" style="147" customWidth="1"/>
    <col min="9725" max="9725" width="18.5703125" style="147" customWidth="1"/>
    <col min="9726" max="9726" width="11.5703125" style="147" customWidth="1"/>
    <col min="9727" max="9727" width="11" style="147" customWidth="1"/>
    <col min="9728" max="9728" width="8.28515625" style="147"/>
    <col min="9729" max="9729" width="20.85546875" style="147" customWidth="1"/>
    <col min="9730" max="9730" width="16.42578125" style="147" customWidth="1"/>
    <col min="9731" max="9731" width="14.42578125" style="147" customWidth="1"/>
    <col min="9732" max="9732" width="14" style="147" customWidth="1"/>
    <col min="9733" max="9733" width="13.28515625" style="147" customWidth="1"/>
    <col min="9734" max="9734" width="12.7109375" style="147" customWidth="1"/>
    <col min="9735" max="9735" width="12" style="147" customWidth="1"/>
    <col min="9736" max="9736" width="12.5703125" style="147" customWidth="1"/>
    <col min="9737" max="9737" width="13.7109375" style="147" customWidth="1"/>
    <col min="9738" max="9980" width="9.140625" style="147" customWidth="1"/>
    <col min="9981" max="9981" width="18.5703125" style="147" customWidth="1"/>
    <col min="9982" max="9982" width="11.5703125" style="147" customWidth="1"/>
    <col min="9983" max="9983" width="11" style="147" customWidth="1"/>
    <col min="9984" max="9984" width="8.28515625" style="147"/>
    <col min="9985" max="9985" width="20.85546875" style="147" customWidth="1"/>
    <col min="9986" max="9986" width="16.42578125" style="147" customWidth="1"/>
    <col min="9987" max="9987" width="14.42578125" style="147" customWidth="1"/>
    <col min="9988" max="9988" width="14" style="147" customWidth="1"/>
    <col min="9989" max="9989" width="13.28515625" style="147" customWidth="1"/>
    <col min="9990" max="9990" width="12.7109375" style="147" customWidth="1"/>
    <col min="9991" max="9991" width="12" style="147" customWidth="1"/>
    <col min="9992" max="9992" width="12.5703125" style="147" customWidth="1"/>
    <col min="9993" max="9993" width="13.7109375" style="147" customWidth="1"/>
    <col min="9994" max="10236" width="9.140625" style="147" customWidth="1"/>
    <col min="10237" max="10237" width="18.5703125" style="147" customWidth="1"/>
    <col min="10238" max="10238" width="11.5703125" style="147" customWidth="1"/>
    <col min="10239" max="10239" width="11" style="147" customWidth="1"/>
    <col min="10240" max="10240" width="8.28515625" style="147"/>
    <col min="10241" max="10241" width="20.85546875" style="147" customWidth="1"/>
    <col min="10242" max="10242" width="16.42578125" style="147" customWidth="1"/>
    <col min="10243" max="10243" width="14.42578125" style="147" customWidth="1"/>
    <col min="10244" max="10244" width="14" style="147" customWidth="1"/>
    <col min="10245" max="10245" width="13.28515625" style="147" customWidth="1"/>
    <col min="10246" max="10246" width="12.7109375" style="147" customWidth="1"/>
    <col min="10247" max="10247" width="12" style="147" customWidth="1"/>
    <col min="10248" max="10248" width="12.5703125" style="147" customWidth="1"/>
    <col min="10249" max="10249" width="13.7109375" style="147" customWidth="1"/>
    <col min="10250" max="10492" width="9.140625" style="147" customWidth="1"/>
    <col min="10493" max="10493" width="18.5703125" style="147" customWidth="1"/>
    <col min="10494" max="10494" width="11.5703125" style="147" customWidth="1"/>
    <col min="10495" max="10495" width="11" style="147" customWidth="1"/>
    <col min="10496" max="10496" width="8.28515625" style="147"/>
    <col min="10497" max="10497" width="20.85546875" style="147" customWidth="1"/>
    <col min="10498" max="10498" width="16.42578125" style="147" customWidth="1"/>
    <col min="10499" max="10499" width="14.42578125" style="147" customWidth="1"/>
    <col min="10500" max="10500" width="14" style="147" customWidth="1"/>
    <col min="10501" max="10501" width="13.28515625" style="147" customWidth="1"/>
    <col min="10502" max="10502" width="12.7109375" style="147" customWidth="1"/>
    <col min="10503" max="10503" width="12" style="147" customWidth="1"/>
    <col min="10504" max="10504" width="12.5703125" style="147" customWidth="1"/>
    <col min="10505" max="10505" width="13.7109375" style="147" customWidth="1"/>
    <col min="10506" max="10748" width="9.140625" style="147" customWidth="1"/>
    <col min="10749" max="10749" width="18.5703125" style="147" customWidth="1"/>
    <col min="10750" max="10750" width="11.5703125" style="147" customWidth="1"/>
    <col min="10751" max="10751" width="11" style="147" customWidth="1"/>
    <col min="10752" max="10752" width="8.28515625" style="147"/>
    <col min="10753" max="10753" width="20.85546875" style="147" customWidth="1"/>
    <col min="10754" max="10754" width="16.42578125" style="147" customWidth="1"/>
    <col min="10755" max="10755" width="14.42578125" style="147" customWidth="1"/>
    <col min="10756" max="10756" width="14" style="147" customWidth="1"/>
    <col min="10757" max="10757" width="13.28515625" style="147" customWidth="1"/>
    <col min="10758" max="10758" width="12.7109375" style="147" customWidth="1"/>
    <col min="10759" max="10759" width="12" style="147" customWidth="1"/>
    <col min="10760" max="10760" width="12.5703125" style="147" customWidth="1"/>
    <col min="10761" max="10761" width="13.7109375" style="147" customWidth="1"/>
    <col min="10762" max="11004" width="9.140625" style="147" customWidth="1"/>
    <col min="11005" max="11005" width="18.5703125" style="147" customWidth="1"/>
    <col min="11006" max="11006" width="11.5703125" style="147" customWidth="1"/>
    <col min="11007" max="11007" width="11" style="147" customWidth="1"/>
    <col min="11008" max="11008" width="8.28515625" style="147"/>
    <col min="11009" max="11009" width="20.85546875" style="147" customWidth="1"/>
    <col min="11010" max="11010" width="16.42578125" style="147" customWidth="1"/>
    <col min="11011" max="11011" width="14.42578125" style="147" customWidth="1"/>
    <col min="11012" max="11012" width="14" style="147" customWidth="1"/>
    <col min="11013" max="11013" width="13.28515625" style="147" customWidth="1"/>
    <col min="11014" max="11014" width="12.7109375" style="147" customWidth="1"/>
    <col min="11015" max="11015" width="12" style="147" customWidth="1"/>
    <col min="11016" max="11016" width="12.5703125" style="147" customWidth="1"/>
    <col min="11017" max="11017" width="13.7109375" style="147" customWidth="1"/>
    <col min="11018" max="11260" width="9.140625" style="147" customWidth="1"/>
    <col min="11261" max="11261" width="18.5703125" style="147" customWidth="1"/>
    <col min="11262" max="11262" width="11.5703125" style="147" customWidth="1"/>
    <col min="11263" max="11263" width="11" style="147" customWidth="1"/>
    <col min="11264" max="11264" width="8.28515625" style="147"/>
    <col min="11265" max="11265" width="20.85546875" style="147" customWidth="1"/>
    <col min="11266" max="11266" width="16.42578125" style="147" customWidth="1"/>
    <col min="11267" max="11267" width="14.42578125" style="147" customWidth="1"/>
    <col min="11268" max="11268" width="14" style="147" customWidth="1"/>
    <col min="11269" max="11269" width="13.28515625" style="147" customWidth="1"/>
    <col min="11270" max="11270" width="12.7109375" style="147" customWidth="1"/>
    <col min="11271" max="11271" width="12" style="147" customWidth="1"/>
    <col min="11272" max="11272" width="12.5703125" style="147" customWidth="1"/>
    <col min="11273" max="11273" width="13.7109375" style="147" customWidth="1"/>
    <col min="11274" max="11516" width="9.140625" style="147" customWidth="1"/>
    <col min="11517" max="11517" width="18.5703125" style="147" customWidth="1"/>
    <col min="11518" max="11518" width="11.5703125" style="147" customWidth="1"/>
    <col min="11519" max="11519" width="11" style="147" customWidth="1"/>
    <col min="11520" max="11520" width="8.28515625" style="147"/>
    <col min="11521" max="11521" width="20.85546875" style="147" customWidth="1"/>
    <col min="11522" max="11522" width="16.42578125" style="147" customWidth="1"/>
    <col min="11523" max="11523" width="14.42578125" style="147" customWidth="1"/>
    <col min="11524" max="11524" width="14" style="147" customWidth="1"/>
    <col min="11525" max="11525" width="13.28515625" style="147" customWidth="1"/>
    <col min="11526" max="11526" width="12.7109375" style="147" customWidth="1"/>
    <col min="11527" max="11527" width="12" style="147" customWidth="1"/>
    <col min="11528" max="11528" width="12.5703125" style="147" customWidth="1"/>
    <col min="11529" max="11529" width="13.7109375" style="147" customWidth="1"/>
    <col min="11530" max="11772" width="9.140625" style="147" customWidth="1"/>
    <col min="11773" max="11773" width="18.5703125" style="147" customWidth="1"/>
    <col min="11774" max="11774" width="11.5703125" style="147" customWidth="1"/>
    <col min="11775" max="11775" width="11" style="147" customWidth="1"/>
    <col min="11776" max="11776" width="8.28515625" style="147"/>
    <col min="11777" max="11777" width="20.85546875" style="147" customWidth="1"/>
    <col min="11778" max="11778" width="16.42578125" style="147" customWidth="1"/>
    <col min="11779" max="11779" width="14.42578125" style="147" customWidth="1"/>
    <col min="11780" max="11780" width="14" style="147" customWidth="1"/>
    <col min="11781" max="11781" width="13.28515625" style="147" customWidth="1"/>
    <col min="11782" max="11782" width="12.7109375" style="147" customWidth="1"/>
    <col min="11783" max="11783" width="12" style="147" customWidth="1"/>
    <col min="11784" max="11784" width="12.5703125" style="147" customWidth="1"/>
    <col min="11785" max="11785" width="13.7109375" style="147" customWidth="1"/>
    <col min="11786" max="12028" width="9.140625" style="147" customWidth="1"/>
    <col min="12029" max="12029" width="18.5703125" style="147" customWidth="1"/>
    <col min="12030" max="12030" width="11.5703125" style="147" customWidth="1"/>
    <col min="12031" max="12031" width="11" style="147" customWidth="1"/>
    <col min="12032" max="12032" width="8.28515625" style="147"/>
    <col min="12033" max="12033" width="20.85546875" style="147" customWidth="1"/>
    <col min="12034" max="12034" width="16.42578125" style="147" customWidth="1"/>
    <col min="12035" max="12035" width="14.42578125" style="147" customWidth="1"/>
    <col min="12036" max="12036" width="14" style="147" customWidth="1"/>
    <col min="12037" max="12037" width="13.28515625" style="147" customWidth="1"/>
    <col min="12038" max="12038" width="12.7109375" style="147" customWidth="1"/>
    <col min="12039" max="12039" width="12" style="147" customWidth="1"/>
    <col min="12040" max="12040" width="12.5703125" style="147" customWidth="1"/>
    <col min="12041" max="12041" width="13.7109375" style="147" customWidth="1"/>
    <col min="12042" max="12284" width="9.140625" style="147" customWidth="1"/>
    <col min="12285" max="12285" width="18.5703125" style="147" customWidth="1"/>
    <col min="12286" max="12286" width="11.5703125" style="147" customWidth="1"/>
    <col min="12287" max="12287" width="11" style="147" customWidth="1"/>
    <col min="12288" max="12288" width="8.28515625" style="147"/>
    <col min="12289" max="12289" width="20.85546875" style="147" customWidth="1"/>
    <col min="12290" max="12290" width="16.42578125" style="147" customWidth="1"/>
    <col min="12291" max="12291" width="14.42578125" style="147" customWidth="1"/>
    <col min="12292" max="12292" width="14" style="147" customWidth="1"/>
    <col min="12293" max="12293" width="13.28515625" style="147" customWidth="1"/>
    <col min="12294" max="12294" width="12.7109375" style="147" customWidth="1"/>
    <col min="12295" max="12295" width="12" style="147" customWidth="1"/>
    <col min="12296" max="12296" width="12.5703125" style="147" customWidth="1"/>
    <col min="12297" max="12297" width="13.7109375" style="147" customWidth="1"/>
    <col min="12298" max="12540" width="9.140625" style="147" customWidth="1"/>
    <col min="12541" max="12541" width="18.5703125" style="147" customWidth="1"/>
    <col min="12542" max="12542" width="11.5703125" style="147" customWidth="1"/>
    <col min="12543" max="12543" width="11" style="147" customWidth="1"/>
    <col min="12544" max="12544" width="8.28515625" style="147"/>
    <col min="12545" max="12545" width="20.85546875" style="147" customWidth="1"/>
    <col min="12546" max="12546" width="16.42578125" style="147" customWidth="1"/>
    <col min="12547" max="12547" width="14.42578125" style="147" customWidth="1"/>
    <col min="12548" max="12548" width="14" style="147" customWidth="1"/>
    <col min="12549" max="12549" width="13.28515625" style="147" customWidth="1"/>
    <col min="12550" max="12550" width="12.7109375" style="147" customWidth="1"/>
    <col min="12551" max="12551" width="12" style="147" customWidth="1"/>
    <col min="12552" max="12552" width="12.5703125" style="147" customWidth="1"/>
    <col min="12553" max="12553" width="13.7109375" style="147" customWidth="1"/>
    <col min="12554" max="12796" width="9.140625" style="147" customWidth="1"/>
    <col min="12797" max="12797" width="18.5703125" style="147" customWidth="1"/>
    <col min="12798" max="12798" width="11.5703125" style="147" customWidth="1"/>
    <col min="12799" max="12799" width="11" style="147" customWidth="1"/>
    <col min="12800" max="12800" width="8.28515625" style="147"/>
    <col min="12801" max="12801" width="20.85546875" style="147" customWidth="1"/>
    <col min="12802" max="12802" width="16.42578125" style="147" customWidth="1"/>
    <col min="12803" max="12803" width="14.42578125" style="147" customWidth="1"/>
    <col min="12804" max="12804" width="14" style="147" customWidth="1"/>
    <col min="12805" max="12805" width="13.28515625" style="147" customWidth="1"/>
    <col min="12806" max="12806" width="12.7109375" style="147" customWidth="1"/>
    <col min="12807" max="12807" width="12" style="147" customWidth="1"/>
    <col min="12808" max="12808" width="12.5703125" style="147" customWidth="1"/>
    <col min="12809" max="12809" width="13.7109375" style="147" customWidth="1"/>
    <col min="12810" max="13052" width="9.140625" style="147" customWidth="1"/>
    <col min="13053" max="13053" width="18.5703125" style="147" customWidth="1"/>
    <col min="13054" max="13054" width="11.5703125" style="147" customWidth="1"/>
    <col min="13055" max="13055" width="11" style="147" customWidth="1"/>
    <col min="13056" max="13056" width="8.28515625" style="147"/>
    <col min="13057" max="13057" width="20.85546875" style="147" customWidth="1"/>
    <col min="13058" max="13058" width="16.42578125" style="147" customWidth="1"/>
    <col min="13059" max="13059" width="14.42578125" style="147" customWidth="1"/>
    <col min="13060" max="13060" width="14" style="147" customWidth="1"/>
    <col min="13061" max="13061" width="13.28515625" style="147" customWidth="1"/>
    <col min="13062" max="13062" width="12.7109375" style="147" customWidth="1"/>
    <col min="13063" max="13063" width="12" style="147" customWidth="1"/>
    <col min="13064" max="13064" width="12.5703125" style="147" customWidth="1"/>
    <col min="13065" max="13065" width="13.7109375" style="147" customWidth="1"/>
    <col min="13066" max="13308" width="9.140625" style="147" customWidth="1"/>
    <col min="13309" max="13309" width="18.5703125" style="147" customWidth="1"/>
    <col min="13310" max="13310" width="11.5703125" style="147" customWidth="1"/>
    <col min="13311" max="13311" width="11" style="147" customWidth="1"/>
    <col min="13312" max="13312" width="8.28515625" style="147"/>
    <col min="13313" max="13313" width="20.85546875" style="147" customWidth="1"/>
    <col min="13314" max="13314" width="16.42578125" style="147" customWidth="1"/>
    <col min="13315" max="13315" width="14.42578125" style="147" customWidth="1"/>
    <col min="13316" max="13316" width="14" style="147" customWidth="1"/>
    <col min="13317" max="13317" width="13.28515625" style="147" customWidth="1"/>
    <col min="13318" max="13318" width="12.7109375" style="147" customWidth="1"/>
    <col min="13319" max="13319" width="12" style="147" customWidth="1"/>
    <col min="13320" max="13320" width="12.5703125" style="147" customWidth="1"/>
    <col min="13321" max="13321" width="13.7109375" style="147" customWidth="1"/>
    <col min="13322" max="13564" width="9.140625" style="147" customWidth="1"/>
    <col min="13565" max="13565" width="18.5703125" style="147" customWidth="1"/>
    <col min="13566" max="13566" width="11.5703125" style="147" customWidth="1"/>
    <col min="13567" max="13567" width="11" style="147" customWidth="1"/>
    <col min="13568" max="13568" width="8.28515625" style="147"/>
    <col min="13569" max="13569" width="20.85546875" style="147" customWidth="1"/>
    <col min="13570" max="13570" width="16.42578125" style="147" customWidth="1"/>
    <col min="13571" max="13571" width="14.42578125" style="147" customWidth="1"/>
    <col min="13572" max="13572" width="14" style="147" customWidth="1"/>
    <col min="13573" max="13573" width="13.28515625" style="147" customWidth="1"/>
    <col min="13574" max="13574" width="12.7109375" style="147" customWidth="1"/>
    <col min="13575" max="13575" width="12" style="147" customWidth="1"/>
    <col min="13576" max="13576" width="12.5703125" style="147" customWidth="1"/>
    <col min="13577" max="13577" width="13.7109375" style="147" customWidth="1"/>
    <col min="13578" max="13820" width="9.140625" style="147" customWidth="1"/>
    <col min="13821" max="13821" width="18.5703125" style="147" customWidth="1"/>
    <col min="13822" max="13822" width="11.5703125" style="147" customWidth="1"/>
    <col min="13823" max="13823" width="11" style="147" customWidth="1"/>
    <col min="13824" max="13824" width="8.28515625" style="147"/>
    <col min="13825" max="13825" width="20.85546875" style="147" customWidth="1"/>
    <col min="13826" max="13826" width="16.42578125" style="147" customWidth="1"/>
    <col min="13827" max="13827" width="14.42578125" style="147" customWidth="1"/>
    <col min="13828" max="13828" width="14" style="147" customWidth="1"/>
    <col min="13829" max="13829" width="13.28515625" style="147" customWidth="1"/>
    <col min="13830" max="13830" width="12.7109375" style="147" customWidth="1"/>
    <col min="13831" max="13831" width="12" style="147" customWidth="1"/>
    <col min="13832" max="13832" width="12.5703125" style="147" customWidth="1"/>
    <col min="13833" max="13833" width="13.7109375" style="147" customWidth="1"/>
    <col min="13834" max="14076" width="9.140625" style="147" customWidth="1"/>
    <col min="14077" max="14077" width="18.5703125" style="147" customWidth="1"/>
    <col min="14078" max="14078" width="11.5703125" style="147" customWidth="1"/>
    <col min="14079" max="14079" width="11" style="147" customWidth="1"/>
    <col min="14080" max="14080" width="8.28515625" style="147"/>
    <col min="14081" max="14081" width="20.85546875" style="147" customWidth="1"/>
    <col min="14082" max="14082" width="16.42578125" style="147" customWidth="1"/>
    <col min="14083" max="14083" width="14.42578125" style="147" customWidth="1"/>
    <col min="14084" max="14084" width="14" style="147" customWidth="1"/>
    <col min="14085" max="14085" width="13.28515625" style="147" customWidth="1"/>
    <col min="14086" max="14086" width="12.7109375" style="147" customWidth="1"/>
    <col min="14087" max="14087" width="12" style="147" customWidth="1"/>
    <col min="14088" max="14088" width="12.5703125" style="147" customWidth="1"/>
    <col min="14089" max="14089" width="13.7109375" style="147" customWidth="1"/>
    <col min="14090" max="14332" width="9.140625" style="147" customWidth="1"/>
    <col min="14333" max="14333" width="18.5703125" style="147" customWidth="1"/>
    <col min="14334" max="14334" width="11.5703125" style="147" customWidth="1"/>
    <col min="14335" max="14335" width="11" style="147" customWidth="1"/>
    <col min="14336" max="14336" width="8.28515625" style="147"/>
    <col min="14337" max="14337" width="20.85546875" style="147" customWidth="1"/>
    <col min="14338" max="14338" width="16.42578125" style="147" customWidth="1"/>
    <col min="14339" max="14339" width="14.42578125" style="147" customWidth="1"/>
    <col min="14340" max="14340" width="14" style="147" customWidth="1"/>
    <col min="14341" max="14341" width="13.28515625" style="147" customWidth="1"/>
    <col min="14342" max="14342" width="12.7109375" style="147" customWidth="1"/>
    <col min="14343" max="14343" width="12" style="147" customWidth="1"/>
    <col min="14344" max="14344" width="12.5703125" style="147" customWidth="1"/>
    <col min="14345" max="14345" width="13.7109375" style="147" customWidth="1"/>
    <col min="14346" max="14588" width="9.140625" style="147" customWidth="1"/>
    <col min="14589" max="14589" width="18.5703125" style="147" customWidth="1"/>
    <col min="14590" max="14590" width="11.5703125" style="147" customWidth="1"/>
    <col min="14591" max="14591" width="11" style="147" customWidth="1"/>
    <col min="14592" max="14592" width="8.28515625" style="147"/>
    <col min="14593" max="14593" width="20.85546875" style="147" customWidth="1"/>
    <col min="14594" max="14594" width="16.42578125" style="147" customWidth="1"/>
    <col min="14595" max="14595" width="14.42578125" style="147" customWidth="1"/>
    <col min="14596" max="14596" width="14" style="147" customWidth="1"/>
    <col min="14597" max="14597" width="13.28515625" style="147" customWidth="1"/>
    <col min="14598" max="14598" width="12.7109375" style="147" customWidth="1"/>
    <col min="14599" max="14599" width="12" style="147" customWidth="1"/>
    <col min="14600" max="14600" width="12.5703125" style="147" customWidth="1"/>
    <col min="14601" max="14601" width="13.7109375" style="147" customWidth="1"/>
    <col min="14602" max="14844" width="9.140625" style="147" customWidth="1"/>
    <col min="14845" max="14845" width="18.5703125" style="147" customWidth="1"/>
    <col min="14846" max="14846" width="11.5703125" style="147" customWidth="1"/>
    <col min="14847" max="14847" width="11" style="147" customWidth="1"/>
    <col min="14848" max="14848" width="8.28515625" style="147"/>
    <col min="14849" max="14849" width="20.85546875" style="147" customWidth="1"/>
    <col min="14850" max="14850" width="16.42578125" style="147" customWidth="1"/>
    <col min="14851" max="14851" width="14.42578125" style="147" customWidth="1"/>
    <col min="14852" max="14852" width="14" style="147" customWidth="1"/>
    <col min="14853" max="14853" width="13.28515625" style="147" customWidth="1"/>
    <col min="14854" max="14854" width="12.7109375" style="147" customWidth="1"/>
    <col min="14855" max="14855" width="12" style="147" customWidth="1"/>
    <col min="14856" max="14856" width="12.5703125" style="147" customWidth="1"/>
    <col min="14857" max="14857" width="13.7109375" style="147" customWidth="1"/>
    <col min="14858" max="15100" width="9.140625" style="147" customWidth="1"/>
    <col min="15101" max="15101" width="18.5703125" style="147" customWidth="1"/>
    <col min="15102" max="15102" width="11.5703125" style="147" customWidth="1"/>
    <col min="15103" max="15103" width="11" style="147" customWidth="1"/>
    <col min="15104" max="15104" width="8.28515625" style="147"/>
    <col min="15105" max="15105" width="20.85546875" style="147" customWidth="1"/>
    <col min="15106" max="15106" width="16.42578125" style="147" customWidth="1"/>
    <col min="15107" max="15107" width="14.42578125" style="147" customWidth="1"/>
    <col min="15108" max="15108" width="14" style="147" customWidth="1"/>
    <col min="15109" max="15109" width="13.28515625" style="147" customWidth="1"/>
    <col min="15110" max="15110" width="12.7109375" style="147" customWidth="1"/>
    <col min="15111" max="15111" width="12" style="147" customWidth="1"/>
    <col min="15112" max="15112" width="12.5703125" style="147" customWidth="1"/>
    <col min="15113" max="15113" width="13.7109375" style="147" customWidth="1"/>
    <col min="15114" max="15356" width="9.140625" style="147" customWidth="1"/>
    <col min="15357" max="15357" width="18.5703125" style="147" customWidth="1"/>
    <col min="15358" max="15358" width="11.5703125" style="147" customWidth="1"/>
    <col min="15359" max="15359" width="11" style="147" customWidth="1"/>
    <col min="15360" max="15360" width="8.28515625" style="147"/>
    <col min="15361" max="15361" width="20.85546875" style="147" customWidth="1"/>
    <col min="15362" max="15362" width="16.42578125" style="147" customWidth="1"/>
    <col min="15363" max="15363" width="14.42578125" style="147" customWidth="1"/>
    <col min="15364" max="15364" width="14" style="147" customWidth="1"/>
    <col min="15365" max="15365" width="13.28515625" style="147" customWidth="1"/>
    <col min="15366" max="15366" width="12.7109375" style="147" customWidth="1"/>
    <col min="15367" max="15367" width="12" style="147" customWidth="1"/>
    <col min="15368" max="15368" width="12.5703125" style="147" customWidth="1"/>
    <col min="15369" max="15369" width="13.7109375" style="147" customWidth="1"/>
    <col min="15370" max="15612" width="9.140625" style="147" customWidth="1"/>
    <col min="15613" max="15613" width="18.5703125" style="147" customWidth="1"/>
    <col min="15614" max="15614" width="11.5703125" style="147" customWidth="1"/>
    <col min="15615" max="15615" width="11" style="147" customWidth="1"/>
    <col min="15616" max="15616" width="8.28515625" style="147"/>
    <col min="15617" max="15617" width="20.85546875" style="147" customWidth="1"/>
    <col min="15618" max="15618" width="16.42578125" style="147" customWidth="1"/>
    <col min="15619" max="15619" width="14.42578125" style="147" customWidth="1"/>
    <col min="15620" max="15620" width="14" style="147" customWidth="1"/>
    <col min="15621" max="15621" width="13.28515625" style="147" customWidth="1"/>
    <col min="15622" max="15622" width="12.7109375" style="147" customWidth="1"/>
    <col min="15623" max="15623" width="12" style="147" customWidth="1"/>
    <col min="15624" max="15624" width="12.5703125" style="147" customWidth="1"/>
    <col min="15625" max="15625" width="13.7109375" style="147" customWidth="1"/>
    <col min="15626" max="15868" width="9.140625" style="147" customWidth="1"/>
    <col min="15869" max="15869" width="18.5703125" style="147" customWidth="1"/>
    <col min="15870" max="15870" width="11.5703125" style="147" customWidth="1"/>
    <col min="15871" max="15871" width="11" style="147" customWidth="1"/>
    <col min="15872" max="15872" width="8.28515625" style="147"/>
    <col min="15873" max="15873" width="20.85546875" style="147" customWidth="1"/>
    <col min="15874" max="15874" width="16.42578125" style="147" customWidth="1"/>
    <col min="15875" max="15875" width="14.42578125" style="147" customWidth="1"/>
    <col min="15876" max="15876" width="14" style="147" customWidth="1"/>
    <col min="15877" max="15877" width="13.28515625" style="147" customWidth="1"/>
    <col min="15878" max="15878" width="12.7109375" style="147" customWidth="1"/>
    <col min="15879" max="15879" width="12" style="147" customWidth="1"/>
    <col min="15880" max="15880" width="12.5703125" style="147" customWidth="1"/>
    <col min="15881" max="15881" width="13.7109375" style="147" customWidth="1"/>
    <col min="15882" max="16124" width="9.140625" style="147" customWidth="1"/>
    <col min="16125" max="16125" width="18.5703125" style="147" customWidth="1"/>
    <col min="16126" max="16126" width="11.5703125" style="147" customWidth="1"/>
    <col min="16127" max="16127" width="11" style="147" customWidth="1"/>
    <col min="16128" max="16128" width="8.28515625" style="147"/>
    <col min="16129" max="16129" width="20.85546875" style="147" customWidth="1"/>
    <col min="16130" max="16130" width="16.42578125" style="147" customWidth="1"/>
    <col min="16131" max="16131" width="14.42578125" style="147" customWidth="1"/>
    <col min="16132" max="16132" width="14" style="147" customWidth="1"/>
    <col min="16133" max="16133" width="13.28515625" style="147" customWidth="1"/>
    <col min="16134" max="16134" width="12.7109375" style="147" customWidth="1"/>
    <col min="16135" max="16135" width="12" style="147" customWidth="1"/>
    <col min="16136" max="16136" width="12.5703125" style="147" customWidth="1"/>
    <col min="16137" max="16137" width="13.7109375" style="147" customWidth="1"/>
    <col min="16138" max="16380" width="9.140625" style="147" customWidth="1"/>
    <col min="16381" max="16381" width="18.5703125" style="147" customWidth="1"/>
    <col min="16382" max="16382" width="11.5703125" style="147" customWidth="1"/>
    <col min="16383" max="16383" width="11" style="147" customWidth="1"/>
    <col min="16384" max="16384" width="8.28515625" style="147"/>
  </cols>
  <sheetData>
    <row r="1" spans="1:9" s="145" customFormat="1" ht="18" customHeight="1" x14ac:dyDescent="0.3">
      <c r="A1" s="165" t="s">
        <v>156</v>
      </c>
      <c r="B1" s="165"/>
      <c r="C1" s="165"/>
      <c r="D1" s="165"/>
      <c r="E1" s="165"/>
      <c r="F1" s="165"/>
      <c r="G1" s="165"/>
      <c r="H1" s="165"/>
      <c r="I1" s="165"/>
    </row>
    <row r="2" spans="1:9" s="145" customFormat="1" ht="18.75" customHeight="1" x14ac:dyDescent="0.3">
      <c r="A2" s="165" t="s">
        <v>157</v>
      </c>
      <c r="B2" s="165"/>
      <c r="C2" s="165"/>
      <c r="D2" s="165"/>
      <c r="E2" s="165"/>
      <c r="F2" s="165"/>
      <c r="G2" s="165"/>
      <c r="H2" s="165"/>
      <c r="I2" s="165"/>
    </row>
    <row r="3" spans="1:9" s="145" customFormat="1" ht="14.25" customHeight="1" x14ac:dyDescent="0.3">
      <c r="A3" s="166" t="s">
        <v>158</v>
      </c>
      <c r="B3" s="166"/>
      <c r="C3" s="166"/>
      <c r="D3" s="166"/>
      <c r="E3" s="166"/>
      <c r="F3" s="166"/>
      <c r="G3" s="166"/>
      <c r="H3" s="166"/>
      <c r="I3" s="166"/>
    </row>
    <row r="4" spans="1:9" s="145" customFormat="1" ht="9" hidden="1" customHeight="1" x14ac:dyDescent="0.3">
      <c r="A4" s="166"/>
      <c r="B4" s="166"/>
      <c r="C4" s="166"/>
      <c r="D4" s="166"/>
      <c r="E4" s="166"/>
      <c r="F4" s="166"/>
      <c r="G4" s="166"/>
      <c r="H4" s="166"/>
      <c r="I4" s="166"/>
    </row>
    <row r="5" spans="1:9" ht="18" customHeight="1" x14ac:dyDescent="0.25">
      <c r="A5" s="146" t="s">
        <v>159</v>
      </c>
      <c r="F5" s="167"/>
      <c r="G5" s="167"/>
      <c r="H5" s="167"/>
      <c r="I5" s="167"/>
    </row>
    <row r="6" spans="1:9" s="149" customFormat="1" ht="16.5" customHeight="1" x14ac:dyDescent="0.2">
      <c r="A6" s="168"/>
      <c r="B6" s="169" t="s">
        <v>160</v>
      </c>
      <c r="C6" s="169"/>
      <c r="D6" s="169" t="s">
        <v>161</v>
      </c>
      <c r="E6" s="169"/>
      <c r="F6" s="169" t="s">
        <v>162</v>
      </c>
      <c r="G6" s="169"/>
      <c r="H6" s="169" t="s">
        <v>163</v>
      </c>
      <c r="I6" s="169"/>
    </row>
    <row r="7" spans="1:9" s="151" customFormat="1" ht="27.75" customHeight="1" x14ac:dyDescent="0.2">
      <c r="A7" s="168"/>
      <c r="B7" s="150" t="s">
        <v>64</v>
      </c>
      <c r="C7" s="150" t="s">
        <v>164</v>
      </c>
      <c r="D7" s="150" t="s">
        <v>64</v>
      </c>
      <c r="E7" s="150" t="s">
        <v>164</v>
      </c>
      <c r="F7" s="150" t="s">
        <v>64</v>
      </c>
      <c r="G7" s="150" t="s">
        <v>164</v>
      </c>
      <c r="H7" s="150" t="s">
        <v>64</v>
      </c>
      <c r="I7" s="150" t="s">
        <v>164</v>
      </c>
    </row>
    <row r="8" spans="1:9" s="149" customFormat="1" ht="12.75" customHeight="1" x14ac:dyDescent="0.2">
      <c r="A8" s="152"/>
      <c r="B8" s="164" t="s">
        <v>165</v>
      </c>
      <c r="C8" s="164"/>
      <c r="D8" s="164" t="s">
        <v>166</v>
      </c>
      <c r="E8" s="164"/>
      <c r="F8" s="164" t="s">
        <v>165</v>
      </c>
      <c r="G8" s="164"/>
      <c r="H8" s="164" t="s">
        <v>166</v>
      </c>
      <c r="I8" s="164"/>
    </row>
    <row r="9" spans="1:9" s="157" customFormat="1" ht="18" customHeight="1" x14ac:dyDescent="0.2">
      <c r="A9" s="153" t="s">
        <v>131</v>
      </c>
      <c r="B9" s="154">
        <f>SUM(B10:B34)</f>
        <v>16334.300000000001</v>
      </c>
      <c r="C9" s="155">
        <f>SUM(C10:C34)</f>
        <v>16223.499999999998</v>
      </c>
      <c r="D9" s="156">
        <v>56.5</v>
      </c>
      <c r="E9" s="156">
        <v>56.3</v>
      </c>
      <c r="F9" s="155">
        <f>SUM(F10:F34)</f>
        <v>1662.1999999999998</v>
      </c>
      <c r="G9" s="155">
        <f>SUM(G10:G34)</f>
        <v>1676.8999999999999</v>
      </c>
      <c r="H9" s="156">
        <v>9.1999999999999993</v>
      </c>
      <c r="I9" s="156">
        <v>9.4</v>
      </c>
    </row>
    <row r="10" spans="1:9" ht="15.75" customHeight="1" x14ac:dyDescent="0.25">
      <c r="A10" s="158" t="s">
        <v>132</v>
      </c>
      <c r="B10" s="159">
        <v>666.2</v>
      </c>
      <c r="C10" s="159">
        <v>646.29999999999995</v>
      </c>
      <c r="D10" s="159">
        <v>57.3</v>
      </c>
      <c r="E10" s="159">
        <v>55.8</v>
      </c>
      <c r="F10" s="160">
        <v>72.599999999999994</v>
      </c>
      <c r="G10" s="160">
        <v>76.7</v>
      </c>
      <c r="H10" s="159">
        <v>9.8000000000000007</v>
      </c>
      <c r="I10" s="159">
        <v>10.6</v>
      </c>
    </row>
    <row r="11" spans="1:9" ht="15.75" customHeight="1" x14ac:dyDescent="0.25">
      <c r="A11" s="158" t="s">
        <v>133</v>
      </c>
      <c r="B11" s="159">
        <v>383.7</v>
      </c>
      <c r="C11" s="159">
        <v>366.9</v>
      </c>
      <c r="D11" s="159">
        <v>51.2</v>
      </c>
      <c r="E11" s="159">
        <v>48.9</v>
      </c>
      <c r="F11" s="160">
        <v>48.6</v>
      </c>
      <c r="G11" s="160">
        <v>52.2</v>
      </c>
      <c r="H11" s="159">
        <v>11.2</v>
      </c>
      <c r="I11" s="159">
        <v>12.5</v>
      </c>
    </row>
    <row r="12" spans="1:9" ht="15.75" customHeight="1" x14ac:dyDescent="0.25">
      <c r="A12" s="158" t="s">
        <v>134</v>
      </c>
      <c r="B12" s="159">
        <v>1426</v>
      </c>
      <c r="C12" s="159">
        <v>1394.1</v>
      </c>
      <c r="D12" s="159">
        <v>59.1</v>
      </c>
      <c r="E12" s="159">
        <v>58.2</v>
      </c>
      <c r="F12" s="160">
        <v>121.3</v>
      </c>
      <c r="G12" s="160">
        <v>127.5</v>
      </c>
      <c r="H12" s="159">
        <v>7.8</v>
      </c>
      <c r="I12" s="159">
        <v>8.4</v>
      </c>
    </row>
    <row r="13" spans="1:9" ht="15.75" customHeight="1" x14ac:dyDescent="0.25">
      <c r="A13" s="158" t="s">
        <v>135</v>
      </c>
      <c r="B13" s="159">
        <v>750.3</v>
      </c>
      <c r="C13" s="159">
        <v>735.3</v>
      </c>
      <c r="D13" s="159">
        <v>50.2</v>
      </c>
      <c r="E13" s="159">
        <v>49.5</v>
      </c>
      <c r="F13" s="160">
        <v>122.5</v>
      </c>
      <c r="G13" s="160">
        <v>124.5</v>
      </c>
      <c r="H13" s="159">
        <v>14</v>
      </c>
      <c r="I13" s="159">
        <v>14.5</v>
      </c>
    </row>
    <row r="14" spans="1:9" ht="15.75" customHeight="1" x14ac:dyDescent="0.25">
      <c r="A14" s="158" t="s">
        <v>136</v>
      </c>
      <c r="B14" s="159">
        <v>513.4</v>
      </c>
      <c r="C14" s="159">
        <v>515.9</v>
      </c>
      <c r="D14" s="159">
        <v>56.6</v>
      </c>
      <c r="E14" s="159">
        <v>57</v>
      </c>
      <c r="F14" s="160">
        <v>64.2</v>
      </c>
      <c r="G14" s="160">
        <v>62</v>
      </c>
      <c r="H14" s="159">
        <v>11.1</v>
      </c>
      <c r="I14" s="159">
        <v>10.7</v>
      </c>
    </row>
    <row r="15" spans="1:9" ht="15.75" customHeight="1" x14ac:dyDescent="0.25">
      <c r="A15" s="158" t="s">
        <v>137</v>
      </c>
      <c r="B15" s="159">
        <v>507.6</v>
      </c>
      <c r="C15" s="159">
        <v>498.1</v>
      </c>
      <c r="D15" s="159">
        <v>55</v>
      </c>
      <c r="E15" s="159">
        <v>54</v>
      </c>
      <c r="F15" s="160">
        <v>55.4</v>
      </c>
      <c r="G15" s="160">
        <v>57.7</v>
      </c>
      <c r="H15" s="159">
        <v>9.8000000000000007</v>
      </c>
      <c r="I15" s="159">
        <v>10.4</v>
      </c>
    </row>
    <row r="16" spans="1:9" ht="15.75" customHeight="1" x14ac:dyDescent="0.25">
      <c r="A16" s="158" t="s">
        <v>138</v>
      </c>
      <c r="B16" s="159">
        <v>737.9</v>
      </c>
      <c r="C16" s="159">
        <v>723.6</v>
      </c>
      <c r="D16" s="159">
        <v>56.2</v>
      </c>
      <c r="E16" s="159">
        <v>55.5</v>
      </c>
      <c r="F16" s="160">
        <v>79.2</v>
      </c>
      <c r="G16" s="160">
        <v>83</v>
      </c>
      <c r="H16" s="159">
        <v>9.6999999999999993</v>
      </c>
      <c r="I16" s="159">
        <v>10.3</v>
      </c>
    </row>
    <row r="17" spans="1:9" ht="15.75" customHeight="1" x14ac:dyDescent="0.25">
      <c r="A17" s="158" t="s">
        <v>139</v>
      </c>
      <c r="B17" s="159">
        <v>556.6</v>
      </c>
      <c r="C17" s="159">
        <v>559.1</v>
      </c>
      <c r="D17" s="159">
        <v>54.7</v>
      </c>
      <c r="E17" s="159">
        <v>55</v>
      </c>
      <c r="F17" s="160">
        <v>52</v>
      </c>
      <c r="G17" s="160">
        <v>51.1</v>
      </c>
      <c r="H17" s="159">
        <v>8.5</v>
      </c>
      <c r="I17" s="159">
        <v>8.4</v>
      </c>
    </row>
    <row r="18" spans="1:9" ht="15.75" customHeight="1" x14ac:dyDescent="0.25">
      <c r="A18" s="158" t="s">
        <v>167</v>
      </c>
      <c r="B18" s="159">
        <v>737.9</v>
      </c>
      <c r="C18" s="159">
        <v>740.5</v>
      </c>
      <c r="D18" s="159">
        <v>57.9</v>
      </c>
      <c r="E18" s="159">
        <v>58</v>
      </c>
      <c r="F18" s="160">
        <v>52.9</v>
      </c>
      <c r="G18" s="160">
        <v>50</v>
      </c>
      <c r="H18" s="159">
        <v>6.7</v>
      </c>
      <c r="I18" s="159">
        <v>6.3</v>
      </c>
    </row>
    <row r="19" spans="1:9" ht="15.75" customHeight="1" x14ac:dyDescent="0.25">
      <c r="A19" s="158" t="s">
        <v>140</v>
      </c>
      <c r="B19" s="159">
        <v>376</v>
      </c>
      <c r="C19" s="159">
        <v>379</v>
      </c>
      <c r="D19" s="159">
        <v>53</v>
      </c>
      <c r="E19" s="159">
        <v>53.6</v>
      </c>
      <c r="F19" s="160">
        <v>53.9</v>
      </c>
      <c r="G19" s="160">
        <v>53</v>
      </c>
      <c r="H19" s="159">
        <v>12.5</v>
      </c>
      <c r="I19" s="159">
        <v>12.3</v>
      </c>
    </row>
    <row r="20" spans="1:9" ht="15.75" customHeight="1" x14ac:dyDescent="0.25">
      <c r="A20" s="158" t="s">
        <v>141</v>
      </c>
      <c r="B20" s="159">
        <v>299.89999999999998</v>
      </c>
      <c r="C20" s="159">
        <v>295.2</v>
      </c>
      <c r="D20" s="159">
        <v>55.8</v>
      </c>
      <c r="E20" s="159">
        <v>55.2</v>
      </c>
      <c r="F20" s="160">
        <v>57.4</v>
      </c>
      <c r="G20" s="160">
        <v>57.9</v>
      </c>
      <c r="H20" s="159">
        <v>16.100000000000001</v>
      </c>
      <c r="I20" s="159">
        <v>16.399999999999999</v>
      </c>
    </row>
    <row r="21" spans="1:9" ht="15.75" customHeight="1" x14ac:dyDescent="0.25">
      <c r="A21" s="158" t="s">
        <v>142</v>
      </c>
      <c r="B21" s="159">
        <v>1046</v>
      </c>
      <c r="C21" s="159">
        <v>1052.7</v>
      </c>
      <c r="D21" s="159">
        <v>55.9</v>
      </c>
      <c r="E21" s="159">
        <v>56.3</v>
      </c>
      <c r="F21" s="160">
        <v>87.5</v>
      </c>
      <c r="G21" s="160">
        <v>85.4</v>
      </c>
      <c r="H21" s="159">
        <v>7.7</v>
      </c>
      <c r="I21" s="159">
        <v>7.5</v>
      </c>
    </row>
    <row r="22" spans="1:9" ht="15.75" customHeight="1" x14ac:dyDescent="0.25">
      <c r="A22" s="158" t="s">
        <v>143</v>
      </c>
      <c r="B22" s="159">
        <v>501.3</v>
      </c>
      <c r="C22" s="159">
        <v>492.6</v>
      </c>
      <c r="D22" s="159">
        <v>57.8</v>
      </c>
      <c r="E22" s="159">
        <v>57.1</v>
      </c>
      <c r="F22" s="160">
        <v>52.2</v>
      </c>
      <c r="G22" s="160">
        <v>55.3</v>
      </c>
      <c r="H22" s="159">
        <v>9.4</v>
      </c>
      <c r="I22" s="159">
        <v>10.1</v>
      </c>
    </row>
    <row r="23" spans="1:9" ht="15.75" customHeight="1" x14ac:dyDescent="0.25">
      <c r="A23" s="158" t="s">
        <v>144</v>
      </c>
      <c r="B23" s="159">
        <v>1005.8</v>
      </c>
      <c r="C23" s="159">
        <v>990.3</v>
      </c>
      <c r="D23" s="159">
        <v>57</v>
      </c>
      <c r="E23" s="159">
        <v>56.3</v>
      </c>
      <c r="F23" s="160">
        <v>70.2</v>
      </c>
      <c r="G23" s="160">
        <v>76.099999999999994</v>
      </c>
      <c r="H23" s="159">
        <v>6.5</v>
      </c>
      <c r="I23" s="159">
        <v>7.1</v>
      </c>
    </row>
    <row r="24" spans="1:9" ht="15.75" customHeight="1" x14ac:dyDescent="0.25">
      <c r="A24" s="158" t="s">
        <v>145</v>
      </c>
      <c r="B24" s="159">
        <v>567</v>
      </c>
      <c r="C24" s="159">
        <v>575.20000000000005</v>
      </c>
      <c r="D24" s="159">
        <v>53</v>
      </c>
      <c r="E24" s="159">
        <v>54</v>
      </c>
      <c r="F24" s="160">
        <v>83.2</v>
      </c>
      <c r="G24" s="160">
        <v>77.3</v>
      </c>
      <c r="H24" s="159">
        <v>12.8</v>
      </c>
      <c r="I24" s="159">
        <v>11.8</v>
      </c>
    </row>
    <row r="25" spans="1:9" ht="15.75" customHeight="1" x14ac:dyDescent="0.25">
      <c r="A25" s="158" t="s">
        <v>146</v>
      </c>
      <c r="B25" s="159">
        <v>477.2</v>
      </c>
      <c r="C25" s="159">
        <v>462.5</v>
      </c>
      <c r="D25" s="159">
        <v>57.3</v>
      </c>
      <c r="E25" s="159">
        <v>55.3</v>
      </c>
      <c r="F25" s="160">
        <v>58.5</v>
      </c>
      <c r="G25" s="160">
        <v>60.6</v>
      </c>
      <c r="H25" s="159">
        <v>10.9</v>
      </c>
      <c r="I25" s="159">
        <v>11.6</v>
      </c>
    </row>
    <row r="26" spans="1:9" ht="15.75" customHeight="1" x14ac:dyDescent="0.25">
      <c r="A26" s="158" t="s">
        <v>147</v>
      </c>
      <c r="B26" s="159">
        <v>483.5</v>
      </c>
      <c r="C26" s="159">
        <v>486</v>
      </c>
      <c r="D26" s="159">
        <v>57.4</v>
      </c>
      <c r="E26" s="159">
        <v>57.9</v>
      </c>
      <c r="F26" s="160">
        <v>48.5</v>
      </c>
      <c r="G26" s="160">
        <v>47.9</v>
      </c>
      <c r="H26" s="159">
        <v>9.1</v>
      </c>
      <c r="I26" s="159">
        <v>9</v>
      </c>
    </row>
    <row r="27" spans="1:9" ht="15.75" customHeight="1" x14ac:dyDescent="0.25">
      <c r="A27" s="158" t="s">
        <v>148</v>
      </c>
      <c r="B27" s="159">
        <v>411.5</v>
      </c>
      <c r="C27" s="159">
        <v>402</v>
      </c>
      <c r="D27" s="159">
        <v>52.5</v>
      </c>
      <c r="E27" s="159">
        <v>51.4</v>
      </c>
      <c r="F27" s="160">
        <v>50.7</v>
      </c>
      <c r="G27" s="160">
        <v>52.2</v>
      </c>
      <c r="H27" s="159">
        <v>11</v>
      </c>
      <c r="I27" s="159">
        <v>11.5</v>
      </c>
    </row>
    <row r="28" spans="1:9" ht="15.75" customHeight="1" x14ac:dyDescent="0.25">
      <c r="A28" s="158" t="s">
        <v>149</v>
      </c>
      <c r="B28" s="159">
        <v>1238.7</v>
      </c>
      <c r="C28" s="159">
        <v>1251.5999999999999</v>
      </c>
      <c r="D28" s="159">
        <v>59.8</v>
      </c>
      <c r="E28" s="159">
        <v>60.8</v>
      </c>
      <c r="F28" s="160">
        <v>80.099999999999994</v>
      </c>
      <c r="G28" s="160">
        <v>78.8</v>
      </c>
      <c r="H28" s="159">
        <v>6.1</v>
      </c>
      <c r="I28" s="159">
        <v>5.9</v>
      </c>
    </row>
    <row r="29" spans="1:9" ht="15.75" customHeight="1" x14ac:dyDescent="0.25">
      <c r="A29" s="158" t="s">
        <v>150</v>
      </c>
      <c r="B29" s="159">
        <v>442.4</v>
      </c>
      <c r="C29" s="159">
        <v>445.3</v>
      </c>
      <c r="D29" s="159">
        <v>55.9</v>
      </c>
      <c r="E29" s="159">
        <v>56.6</v>
      </c>
      <c r="F29" s="160">
        <v>57.5</v>
      </c>
      <c r="G29" s="160">
        <v>55.2</v>
      </c>
      <c r="H29" s="159">
        <v>11.5</v>
      </c>
      <c r="I29" s="159">
        <v>11</v>
      </c>
    </row>
    <row r="30" spans="1:9" ht="15.75" customHeight="1" x14ac:dyDescent="0.25">
      <c r="A30" s="158" t="s">
        <v>151</v>
      </c>
      <c r="B30" s="159">
        <v>515.20000000000005</v>
      </c>
      <c r="C30" s="159">
        <v>521.6</v>
      </c>
      <c r="D30" s="159">
        <v>54.5</v>
      </c>
      <c r="E30" s="159">
        <v>55.3</v>
      </c>
      <c r="F30" s="160">
        <v>51.9</v>
      </c>
      <c r="G30" s="160">
        <v>49.2</v>
      </c>
      <c r="H30" s="159">
        <v>9.1999999999999993</v>
      </c>
      <c r="I30" s="159">
        <v>8.6</v>
      </c>
    </row>
    <row r="31" spans="1:9" ht="15.75" customHeight="1" x14ac:dyDescent="0.25">
      <c r="A31" s="158" t="s">
        <v>152</v>
      </c>
      <c r="B31" s="159">
        <v>517.20000000000005</v>
      </c>
      <c r="C31" s="159">
        <v>518.9</v>
      </c>
      <c r="D31" s="159">
        <v>56.2</v>
      </c>
      <c r="E31" s="159">
        <v>56.7</v>
      </c>
      <c r="F31" s="160">
        <v>58.8</v>
      </c>
      <c r="G31" s="160">
        <v>57.9</v>
      </c>
      <c r="H31" s="159">
        <v>10.199999999999999</v>
      </c>
      <c r="I31" s="159">
        <v>10</v>
      </c>
    </row>
    <row r="32" spans="1:9" ht="15.75" customHeight="1" x14ac:dyDescent="0.25">
      <c r="A32" s="158" t="s">
        <v>153</v>
      </c>
      <c r="B32" s="159">
        <v>377.8</v>
      </c>
      <c r="C32" s="159">
        <v>381.8</v>
      </c>
      <c r="D32" s="159">
        <v>56.4</v>
      </c>
      <c r="E32" s="159">
        <v>57</v>
      </c>
      <c r="F32" s="160">
        <v>35.6</v>
      </c>
      <c r="G32" s="160">
        <v>34.6</v>
      </c>
      <c r="H32" s="159">
        <v>8.6</v>
      </c>
      <c r="I32" s="159">
        <v>8.3000000000000007</v>
      </c>
    </row>
    <row r="33" spans="1:9" ht="15.75" customHeight="1" x14ac:dyDescent="0.25">
      <c r="A33" s="158" t="s">
        <v>154</v>
      </c>
      <c r="B33" s="159">
        <v>426.7</v>
      </c>
      <c r="C33" s="159">
        <v>427.8</v>
      </c>
      <c r="D33" s="159">
        <v>55.8</v>
      </c>
      <c r="E33" s="159">
        <v>56.3</v>
      </c>
      <c r="F33" s="160">
        <v>54.2</v>
      </c>
      <c r="G33" s="160">
        <v>53.8</v>
      </c>
      <c r="H33" s="159">
        <v>11.3</v>
      </c>
      <c r="I33" s="159">
        <v>11.2</v>
      </c>
    </row>
    <row r="34" spans="1:9" ht="15.75" customHeight="1" x14ac:dyDescent="0.25">
      <c r="A34" s="158" t="s">
        <v>155</v>
      </c>
      <c r="B34" s="159">
        <v>1368.5</v>
      </c>
      <c r="C34" s="159">
        <v>1361.2</v>
      </c>
      <c r="D34" s="159">
        <v>62.5</v>
      </c>
      <c r="E34" s="159">
        <v>62</v>
      </c>
      <c r="F34" s="160">
        <v>93.3</v>
      </c>
      <c r="G34" s="160">
        <v>97</v>
      </c>
      <c r="H34" s="159">
        <v>6.4</v>
      </c>
      <c r="I34" s="159">
        <v>6.7</v>
      </c>
    </row>
    <row r="35" spans="1:9" ht="15.75" x14ac:dyDescent="0.2">
      <c r="A35" s="161"/>
      <c r="B35" s="162"/>
      <c r="C35" s="163"/>
      <c r="D35" s="161"/>
      <c r="E35" s="161"/>
      <c r="F35" s="161"/>
      <c r="G35" s="161"/>
      <c r="H35" s="161"/>
      <c r="I35" s="161"/>
    </row>
    <row r="36" spans="1:9" ht="15" x14ac:dyDescent="0.2">
      <c r="A36" s="161"/>
      <c r="C36" s="161"/>
      <c r="D36" s="161"/>
      <c r="E36" s="161"/>
      <c r="F36" s="161"/>
      <c r="G36" s="161"/>
      <c r="H36" s="161"/>
      <c r="I36" s="161"/>
    </row>
    <row r="37" spans="1:9" x14ac:dyDescent="0.2">
      <c r="A37" s="162"/>
      <c r="C37" s="162"/>
      <c r="D37" s="162"/>
      <c r="E37" s="162"/>
      <c r="F37" s="162"/>
      <c r="G37" s="162"/>
      <c r="H37" s="162"/>
      <c r="I37" s="162"/>
    </row>
    <row r="38" spans="1:9" x14ac:dyDescent="0.2">
      <c r="A38" s="162"/>
      <c r="C38" s="162"/>
      <c r="D38" s="162"/>
      <c r="E38" s="162"/>
      <c r="F38" s="162"/>
      <c r="G38" s="162"/>
      <c r="H38" s="162"/>
      <c r="I38" s="162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0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T9" sqref="T9"/>
      <selection pane="topRight" activeCell="T9" sqref="T9"/>
      <selection pane="bottomLeft" activeCell="T9" sqref="T9"/>
      <selection pane="bottomRight" activeCell="B5" sqref="B5:B6"/>
    </sheetView>
  </sheetViews>
  <sheetFormatPr defaultRowHeight="12.75" x14ac:dyDescent="0.2"/>
  <cols>
    <col min="1" max="1" width="1.28515625" style="143" hidden="1" customWidth="1"/>
    <col min="2" max="2" width="31.7109375" style="143" customWidth="1"/>
    <col min="3" max="4" width="17.85546875" style="143" customWidth="1"/>
    <col min="5" max="5" width="17.5703125" style="143" customWidth="1"/>
    <col min="6" max="6" width="16.7109375" style="143" customWidth="1"/>
    <col min="7" max="7" width="9.140625" style="143"/>
    <col min="8" max="10" width="0" style="143" hidden="1" customWidth="1"/>
    <col min="11" max="256" width="9.140625" style="143"/>
    <col min="257" max="257" width="0" style="143" hidden="1" customWidth="1"/>
    <col min="258" max="258" width="24.140625" style="143" customWidth="1"/>
    <col min="259" max="260" width="17.85546875" style="143" customWidth="1"/>
    <col min="261" max="261" width="17.5703125" style="143" customWidth="1"/>
    <col min="262" max="262" width="16.7109375" style="143" customWidth="1"/>
    <col min="263" max="263" width="9.140625" style="143"/>
    <col min="264" max="266" width="0" style="143" hidden="1" customWidth="1"/>
    <col min="267" max="512" width="9.140625" style="143"/>
    <col min="513" max="513" width="0" style="143" hidden="1" customWidth="1"/>
    <col min="514" max="514" width="24.140625" style="143" customWidth="1"/>
    <col min="515" max="516" width="17.85546875" style="143" customWidth="1"/>
    <col min="517" max="517" width="17.5703125" style="143" customWidth="1"/>
    <col min="518" max="518" width="16.7109375" style="143" customWidth="1"/>
    <col min="519" max="519" width="9.140625" style="143"/>
    <col min="520" max="522" width="0" style="143" hidden="1" customWidth="1"/>
    <col min="523" max="768" width="9.140625" style="143"/>
    <col min="769" max="769" width="0" style="143" hidden="1" customWidth="1"/>
    <col min="770" max="770" width="24.140625" style="143" customWidth="1"/>
    <col min="771" max="772" width="17.85546875" style="143" customWidth="1"/>
    <col min="773" max="773" width="17.5703125" style="143" customWidth="1"/>
    <col min="774" max="774" width="16.7109375" style="143" customWidth="1"/>
    <col min="775" max="775" width="9.140625" style="143"/>
    <col min="776" max="778" width="0" style="143" hidden="1" customWidth="1"/>
    <col min="779" max="1024" width="9.140625" style="143"/>
    <col min="1025" max="1025" width="0" style="143" hidden="1" customWidth="1"/>
    <col min="1026" max="1026" width="24.140625" style="143" customWidth="1"/>
    <col min="1027" max="1028" width="17.85546875" style="143" customWidth="1"/>
    <col min="1029" max="1029" width="17.5703125" style="143" customWidth="1"/>
    <col min="1030" max="1030" width="16.7109375" style="143" customWidth="1"/>
    <col min="1031" max="1031" width="9.140625" style="143"/>
    <col min="1032" max="1034" width="0" style="143" hidden="1" customWidth="1"/>
    <col min="1035" max="1280" width="9.140625" style="143"/>
    <col min="1281" max="1281" width="0" style="143" hidden="1" customWidth="1"/>
    <col min="1282" max="1282" width="24.140625" style="143" customWidth="1"/>
    <col min="1283" max="1284" width="17.85546875" style="143" customWidth="1"/>
    <col min="1285" max="1285" width="17.5703125" style="143" customWidth="1"/>
    <col min="1286" max="1286" width="16.7109375" style="143" customWidth="1"/>
    <col min="1287" max="1287" width="9.140625" style="143"/>
    <col min="1288" max="1290" width="0" style="143" hidden="1" customWidth="1"/>
    <col min="1291" max="1536" width="9.140625" style="143"/>
    <col min="1537" max="1537" width="0" style="143" hidden="1" customWidth="1"/>
    <col min="1538" max="1538" width="24.140625" style="143" customWidth="1"/>
    <col min="1539" max="1540" width="17.85546875" style="143" customWidth="1"/>
    <col min="1541" max="1541" width="17.5703125" style="143" customWidth="1"/>
    <col min="1542" max="1542" width="16.7109375" style="143" customWidth="1"/>
    <col min="1543" max="1543" width="9.140625" style="143"/>
    <col min="1544" max="1546" width="0" style="143" hidden="1" customWidth="1"/>
    <col min="1547" max="1792" width="9.140625" style="143"/>
    <col min="1793" max="1793" width="0" style="143" hidden="1" customWidth="1"/>
    <col min="1794" max="1794" width="24.140625" style="143" customWidth="1"/>
    <col min="1795" max="1796" width="17.85546875" style="143" customWidth="1"/>
    <col min="1797" max="1797" width="17.5703125" style="143" customWidth="1"/>
    <col min="1798" max="1798" width="16.7109375" style="143" customWidth="1"/>
    <col min="1799" max="1799" width="9.140625" style="143"/>
    <col min="1800" max="1802" width="0" style="143" hidden="1" customWidth="1"/>
    <col min="1803" max="2048" width="9.140625" style="143"/>
    <col min="2049" max="2049" width="0" style="143" hidden="1" customWidth="1"/>
    <col min="2050" max="2050" width="24.140625" style="143" customWidth="1"/>
    <col min="2051" max="2052" width="17.85546875" style="143" customWidth="1"/>
    <col min="2053" max="2053" width="17.5703125" style="143" customWidth="1"/>
    <col min="2054" max="2054" width="16.7109375" style="143" customWidth="1"/>
    <col min="2055" max="2055" width="9.140625" style="143"/>
    <col min="2056" max="2058" width="0" style="143" hidden="1" customWidth="1"/>
    <col min="2059" max="2304" width="9.140625" style="143"/>
    <col min="2305" max="2305" width="0" style="143" hidden="1" customWidth="1"/>
    <col min="2306" max="2306" width="24.140625" style="143" customWidth="1"/>
    <col min="2307" max="2308" width="17.85546875" style="143" customWidth="1"/>
    <col min="2309" max="2309" width="17.5703125" style="143" customWidth="1"/>
    <col min="2310" max="2310" width="16.7109375" style="143" customWidth="1"/>
    <col min="2311" max="2311" width="9.140625" style="143"/>
    <col min="2312" max="2314" width="0" style="143" hidden="1" customWidth="1"/>
    <col min="2315" max="2560" width="9.140625" style="143"/>
    <col min="2561" max="2561" width="0" style="143" hidden="1" customWidth="1"/>
    <col min="2562" max="2562" width="24.140625" style="143" customWidth="1"/>
    <col min="2563" max="2564" width="17.85546875" style="143" customWidth="1"/>
    <col min="2565" max="2565" width="17.5703125" style="143" customWidth="1"/>
    <col min="2566" max="2566" width="16.7109375" style="143" customWidth="1"/>
    <col min="2567" max="2567" width="9.140625" style="143"/>
    <col min="2568" max="2570" width="0" style="143" hidden="1" customWidth="1"/>
    <col min="2571" max="2816" width="9.140625" style="143"/>
    <col min="2817" max="2817" width="0" style="143" hidden="1" customWidth="1"/>
    <col min="2818" max="2818" width="24.140625" style="143" customWidth="1"/>
    <col min="2819" max="2820" width="17.85546875" style="143" customWidth="1"/>
    <col min="2821" max="2821" width="17.5703125" style="143" customWidth="1"/>
    <col min="2822" max="2822" width="16.7109375" style="143" customWidth="1"/>
    <col min="2823" max="2823" width="9.140625" style="143"/>
    <col min="2824" max="2826" width="0" style="143" hidden="1" customWidth="1"/>
    <col min="2827" max="3072" width="9.140625" style="143"/>
    <col min="3073" max="3073" width="0" style="143" hidden="1" customWidth="1"/>
    <col min="3074" max="3074" width="24.140625" style="143" customWidth="1"/>
    <col min="3075" max="3076" width="17.85546875" style="143" customWidth="1"/>
    <col min="3077" max="3077" width="17.5703125" style="143" customWidth="1"/>
    <col min="3078" max="3078" width="16.7109375" style="143" customWidth="1"/>
    <col min="3079" max="3079" width="9.140625" style="143"/>
    <col min="3080" max="3082" width="0" style="143" hidden="1" customWidth="1"/>
    <col min="3083" max="3328" width="9.140625" style="143"/>
    <col min="3329" max="3329" width="0" style="143" hidden="1" customWidth="1"/>
    <col min="3330" max="3330" width="24.140625" style="143" customWidth="1"/>
    <col min="3331" max="3332" width="17.85546875" style="143" customWidth="1"/>
    <col min="3333" max="3333" width="17.5703125" style="143" customWidth="1"/>
    <col min="3334" max="3334" width="16.7109375" style="143" customWidth="1"/>
    <col min="3335" max="3335" width="9.140625" style="143"/>
    <col min="3336" max="3338" width="0" style="143" hidden="1" customWidth="1"/>
    <col min="3339" max="3584" width="9.140625" style="143"/>
    <col min="3585" max="3585" width="0" style="143" hidden="1" customWidth="1"/>
    <col min="3586" max="3586" width="24.140625" style="143" customWidth="1"/>
    <col min="3587" max="3588" width="17.85546875" style="143" customWidth="1"/>
    <col min="3589" max="3589" width="17.5703125" style="143" customWidth="1"/>
    <col min="3590" max="3590" width="16.7109375" style="143" customWidth="1"/>
    <col min="3591" max="3591" width="9.140625" style="143"/>
    <col min="3592" max="3594" width="0" style="143" hidden="1" customWidth="1"/>
    <col min="3595" max="3840" width="9.140625" style="143"/>
    <col min="3841" max="3841" width="0" style="143" hidden="1" customWidth="1"/>
    <col min="3842" max="3842" width="24.140625" style="143" customWidth="1"/>
    <col min="3843" max="3844" width="17.85546875" style="143" customWidth="1"/>
    <col min="3845" max="3845" width="17.5703125" style="143" customWidth="1"/>
    <col min="3846" max="3846" width="16.7109375" style="143" customWidth="1"/>
    <col min="3847" max="3847" width="9.140625" style="143"/>
    <col min="3848" max="3850" width="0" style="143" hidden="1" customWidth="1"/>
    <col min="3851" max="4096" width="9.140625" style="143"/>
    <col min="4097" max="4097" width="0" style="143" hidden="1" customWidth="1"/>
    <col min="4098" max="4098" width="24.140625" style="143" customWidth="1"/>
    <col min="4099" max="4100" width="17.85546875" style="143" customWidth="1"/>
    <col min="4101" max="4101" width="17.5703125" style="143" customWidth="1"/>
    <col min="4102" max="4102" width="16.7109375" style="143" customWidth="1"/>
    <col min="4103" max="4103" width="9.140625" style="143"/>
    <col min="4104" max="4106" width="0" style="143" hidden="1" customWidth="1"/>
    <col min="4107" max="4352" width="9.140625" style="143"/>
    <col min="4353" max="4353" width="0" style="143" hidden="1" customWidth="1"/>
    <col min="4354" max="4354" width="24.140625" style="143" customWidth="1"/>
    <col min="4355" max="4356" width="17.85546875" style="143" customWidth="1"/>
    <col min="4357" max="4357" width="17.5703125" style="143" customWidth="1"/>
    <col min="4358" max="4358" width="16.7109375" style="143" customWidth="1"/>
    <col min="4359" max="4359" width="9.140625" style="143"/>
    <col min="4360" max="4362" width="0" style="143" hidden="1" customWidth="1"/>
    <col min="4363" max="4608" width="9.140625" style="143"/>
    <col min="4609" max="4609" width="0" style="143" hidden="1" customWidth="1"/>
    <col min="4610" max="4610" width="24.140625" style="143" customWidth="1"/>
    <col min="4611" max="4612" width="17.85546875" style="143" customWidth="1"/>
    <col min="4613" max="4613" width="17.5703125" style="143" customWidth="1"/>
    <col min="4614" max="4614" width="16.7109375" style="143" customWidth="1"/>
    <col min="4615" max="4615" width="9.140625" style="143"/>
    <col min="4616" max="4618" width="0" style="143" hidden="1" customWidth="1"/>
    <col min="4619" max="4864" width="9.140625" style="143"/>
    <col min="4865" max="4865" width="0" style="143" hidden="1" customWidth="1"/>
    <col min="4866" max="4866" width="24.140625" style="143" customWidth="1"/>
    <col min="4867" max="4868" width="17.85546875" style="143" customWidth="1"/>
    <col min="4869" max="4869" width="17.5703125" style="143" customWidth="1"/>
    <col min="4870" max="4870" width="16.7109375" style="143" customWidth="1"/>
    <col min="4871" max="4871" width="9.140625" style="143"/>
    <col min="4872" max="4874" width="0" style="143" hidden="1" customWidth="1"/>
    <col min="4875" max="5120" width="9.140625" style="143"/>
    <col min="5121" max="5121" width="0" style="143" hidden="1" customWidth="1"/>
    <col min="5122" max="5122" width="24.140625" style="143" customWidth="1"/>
    <col min="5123" max="5124" width="17.85546875" style="143" customWidth="1"/>
    <col min="5125" max="5125" width="17.5703125" style="143" customWidth="1"/>
    <col min="5126" max="5126" width="16.7109375" style="143" customWidth="1"/>
    <col min="5127" max="5127" width="9.140625" style="143"/>
    <col min="5128" max="5130" width="0" style="143" hidden="1" customWidth="1"/>
    <col min="5131" max="5376" width="9.140625" style="143"/>
    <col min="5377" max="5377" width="0" style="143" hidden="1" customWidth="1"/>
    <col min="5378" max="5378" width="24.140625" style="143" customWidth="1"/>
    <col min="5379" max="5380" width="17.85546875" style="143" customWidth="1"/>
    <col min="5381" max="5381" width="17.5703125" style="143" customWidth="1"/>
    <col min="5382" max="5382" width="16.7109375" style="143" customWidth="1"/>
    <col min="5383" max="5383" width="9.140625" style="143"/>
    <col min="5384" max="5386" width="0" style="143" hidden="1" customWidth="1"/>
    <col min="5387" max="5632" width="9.140625" style="143"/>
    <col min="5633" max="5633" width="0" style="143" hidden="1" customWidth="1"/>
    <col min="5634" max="5634" width="24.140625" style="143" customWidth="1"/>
    <col min="5635" max="5636" width="17.85546875" style="143" customWidth="1"/>
    <col min="5637" max="5637" width="17.5703125" style="143" customWidth="1"/>
    <col min="5638" max="5638" width="16.7109375" style="143" customWidth="1"/>
    <col min="5639" max="5639" width="9.140625" style="143"/>
    <col min="5640" max="5642" width="0" style="143" hidden="1" customWidth="1"/>
    <col min="5643" max="5888" width="9.140625" style="143"/>
    <col min="5889" max="5889" width="0" style="143" hidden="1" customWidth="1"/>
    <col min="5890" max="5890" width="24.140625" style="143" customWidth="1"/>
    <col min="5891" max="5892" width="17.85546875" style="143" customWidth="1"/>
    <col min="5893" max="5893" width="17.5703125" style="143" customWidth="1"/>
    <col min="5894" max="5894" width="16.7109375" style="143" customWidth="1"/>
    <col min="5895" max="5895" width="9.140625" style="143"/>
    <col min="5896" max="5898" width="0" style="143" hidden="1" customWidth="1"/>
    <col min="5899" max="6144" width="9.140625" style="143"/>
    <col min="6145" max="6145" width="0" style="143" hidden="1" customWidth="1"/>
    <col min="6146" max="6146" width="24.140625" style="143" customWidth="1"/>
    <col min="6147" max="6148" width="17.85546875" style="143" customWidth="1"/>
    <col min="6149" max="6149" width="17.5703125" style="143" customWidth="1"/>
    <col min="6150" max="6150" width="16.7109375" style="143" customWidth="1"/>
    <col min="6151" max="6151" width="9.140625" style="143"/>
    <col min="6152" max="6154" width="0" style="143" hidden="1" customWidth="1"/>
    <col min="6155" max="6400" width="9.140625" style="143"/>
    <col min="6401" max="6401" width="0" style="143" hidden="1" customWidth="1"/>
    <col min="6402" max="6402" width="24.140625" style="143" customWidth="1"/>
    <col min="6403" max="6404" width="17.85546875" style="143" customWidth="1"/>
    <col min="6405" max="6405" width="17.5703125" style="143" customWidth="1"/>
    <col min="6406" max="6406" width="16.7109375" style="143" customWidth="1"/>
    <col min="6407" max="6407" width="9.140625" style="143"/>
    <col min="6408" max="6410" width="0" style="143" hidden="1" customWidth="1"/>
    <col min="6411" max="6656" width="9.140625" style="143"/>
    <col min="6657" max="6657" width="0" style="143" hidden="1" customWidth="1"/>
    <col min="6658" max="6658" width="24.140625" style="143" customWidth="1"/>
    <col min="6659" max="6660" width="17.85546875" style="143" customWidth="1"/>
    <col min="6661" max="6661" width="17.5703125" style="143" customWidth="1"/>
    <col min="6662" max="6662" width="16.7109375" style="143" customWidth="1"/>
    <col min="6663" max="6663" width="9.140625" style="143"/>
    <col min="6664" max="6666" width="0" style="143" hidden="1" customWidth="1"/>
    <col min="6667" max="6912" width="9.140625" style="143"/>
    <col min="6913" max="6913" width="0" style="143" hidden="1" customWidth="1"/>
    <col min="6914" max="6914" width="24.140625" style="143" customWidth="1"/>
    <col min="6915" max="6916" width="17.85546875" style="143" customWidth="1"/>
    <col min="6917" max="6917" width="17.5703125" style="143" customWidth="1"/>
    <col min="6918" max="6918" width="16.7109375" style="143" customWidth="1"/>
    <col min="6919" max="6919" width="9.140625" style="143"/>
    <col min="6920" max="6922" width="0" style="143" hidden="1" customWidth="1"/>
    <col min="6923" max="7168" width="9.140625" style="143"/>
    <col min="7169" max="7169" width="0" style="143" hidden="1" customWidth="1"/>
    <col min="7170" max="7170" width="24.140625" style="143" customWidth="1"/>
    <col min="7171" max="7172" width="17.85546875" style="143" customWidth="1"/>
    <col min="7173" max="7173" width="17.5703125" style="143" customWidth="1"/>
    <col min="7174" max="7174" width="16.7109375" style="143" customWidth="1"/>
    <col min="7175" max="7175" width="9.140625" style="143"/>
    <col min="7176" max="7178" width="0" style="143" hidden="1" customWidth="1"/>
    <col min="7179" max="7424" width="9.140625" style="143"/>
    <col min="7425" max="7425" width="0" style="143" hidden="1" customWidth="1"/>
    <col min="7426" max="7426" width="24.140625" style="143" customWidth="1"/>
    <col min="7427" max="7428" width="17.85546875" style="143" customWidth="1"/>
    <col min="7429" max="7429" width="17.5703125" style="143" customWidth="1"/>
    <col min="7430" max="7430" width="16.7109375" style="143" customWidth="1"/>
    <col min="7431" max="7431" width="9.140625" style="143"/>
    <col min="7432" max="7434" width="0" style="143" hidden="1" customWidth="1"/>
    <col min="7435" max="7680" width="9.140625" style="143"/>
    <col min="7681" max="7681" width="0" style="143" hidden="1" customWidth="1"/>
    <col min="7682" max="7682" width="24.140625" style="143" customWidth="1"/>
    <col min="7683" max="7684" width="17.85546875" style="143" customWidth="1"/>
    <col min="7685" max="7685" width="17.5703125" style="143" customWidth="1"/>
    <col min="7686" max="7686" width="16.7109375" style="143" customWidth="1"/>
    <col min="7687" max="7687" width="9.140625" style="143"/>
    <col min="7688" max="7690" width="0" style="143" hidden="1" customWidth="1"/>
    <col min="7691" max="7936" width="9.140625" style="143"/>
    <col min="7937" max="7937" width="0" style="143" hidden="1" customWidth="1"/>
    <col min="7938" max="7938" width="24.140625" style="143" customWidth="1"/>
    <col min="7939" max="7940" width="17.85546875" style="143" customWidth="1"/>
    <col min="7941" max="7941" width="17.5703125" style="143" customWidth="1"/>
    <col min="7942" max="7942" width="16.7109375" style="143" customWidth="1"/>
    <col min="7943" max="7943" width="9.140625" style="143"/>
    <col min="7944" max="7946" width="0" style="143" hidden="1" customWidth="1"/>
    <col min="7947" max="8192" width="9.140625" style="143"/>
    <col min="8193" max="8193" width="0" style="143" hidden="1" customWidth="1"/>
    <col min="8194" max="8194" width="24.140625" style="143" customWidth="1"/>
    <col min="8195" max="8196" width="17.85546875" style="143" customWidth="1"/>
    <col min="8197" max="8197" width="17.5703125" style="143" customWidth="1"/>
    <col min="8198" max="8198" width="16.7109375" style="143" customWidth="1"/>
    <col min="8199" max="8199" width="9.140625" style="143"/>
    <col min="8200" max="8202" width="0" style="143" hidden="1" customWidth="1"/>
    <col min="8203" max="8448" width="9.140625" style="143"/>
    <col min="8449" max="8449" width="0" style="143" hidden="1" customWidth="1"/>
    <col min="8450" max="8450" width="24.140625" style="143" customWidth="1"/>
    <col min="8451" max="8452" width="17.85546875" style="143" customWidth="1"/>
    <col min="8453" max="8453" width="17.5703125" style="143" customWidth="1"/>
    <col min="8454" max="8454" width="16.7109375" style="143" customWidth="1"/>
    <col min="8455" max="8455" width="9.140625" style="143"/>
    <col min="8456" max="8458" width="0" style="143" hidden="1" customWidth="1"/>
    <col min="8459" max="8704" width="9.140625" style="143"/>
    <col min="8705" max="8705" width="0" style="143" hidden="1" customWidth="1"/>
    <col min="8706" max="8706" width="24.140625" style="143" customWidth="1"/>
    <col min="8707" max="8708" width="17.85546875" style="143" customWidth="1"/>
    <col min="8709" max="8709" width="17.5703125" style="143" customWidth="1"/>
    <col min="8710" max="8710" width="16.7109375" style="143" customWidth="1"/>
    <col min="8711" max="8711" width="9.140625" style="143"/>
    <col min="8712" max="8714" width="0" style="143" hidden="1" customWidth="1"/>
    <col min="8715" max="8960" width="9.140625" style="143"/>
    <col min="8961" max="8961" width="0" style="143" hidden="1" customWidth="1"/>
    <col min="8962" max="8962" width="24.140625" style="143" customWidth="1"/>
    <col min="8963" max="8964" width="17.85546875" style="143" customWidth="1"/>
    <col min="8965" max="8965" width="17.5703125" style="143" customWidth="1"/>
    <col min="8966" max="8966" width="16.7109375" style="143" customWidth="1"/>
    <col min="8967" max="8967" width="9.140625" style="143"/>
    <col min="8968" max="8970" width="0" style="143" hidden="1" customWidth="1"/>
    <col min="8971" max="9216" width="9.140625" style="143"/>
    <col min="9217" max="9217" width="0" style="143" hidden="1" customWidth="1"/>
    <col min="9218" max="9218" width="24.140625" style="143" customWidth="1"/>
    <col min="9219" max="9220" width="17.85546875" style="143" customWidth="1"/>
    <col min="9221" max="9221" width="17.5703125" style="143" customWidth="1"/>
    <col min="9222" max="9222" width="16.7109375" style="143" customWidth="1"/>
    <col min="9223" max="9223" width="9.140625" style="143"/>
    <col min="9224" max="9226" width="0" style="143" hidden="1" customWidth="1"/>
    <col min="9227" max="9472" width="9.140625" style="143"/>
    <col min="9473" max="9473" width="0" style="143" hidden="1" customWidth="1"/>
    <col min="9474" max="9474" width="24.140625" style="143" customWidth="1"/>
    <col min="9475" max="9476" width="17.85546875" style="143" customWidth="1"/>
    <col min="9477" max="9477" width="17.5703125" style="143" customWidth="1"/>
    <col min="9478" max="9478" width="16.7109375" style="143" customWidth="1"/>
    <col min="9479" max="9479" width="9.140625" style="143"/>
    <col min="9480" max="9482" width="0" style="143" hidden="1" customWidth="1"/>
    <col min="9483" max="9728" width="9.140625" style="143"/>
    <col min="9729" max="9729" width="0" style="143" hidden="1" customWidth="1"/>
    <col min="9730" max="9730" width="24.140625" style="143" customWidth="1"/>
    <col min="9731" max="9732" width="17.85546875" style="143" customWidth="1"/>
    <col min="9733" max="9733" width="17.5703125" style="143" customWidth="1"/>
    <col min="9734" max="9734" width="16.7109375" style="143" customWidth="1"/>
    <col min="9735" max="9735" width="9.140625" style="143"/>
    <col min="9736" max="9738" width="0" style="143" hidden="1" customWidth="1"/>
    <col min="9739" max="9984" width="9.140625" style="143"/>
    <col min="9985" max="9985" width="0" style="143" hidden="1" customWidth="1"/>
    <col min="9986" max="9986" width="24.140625" style="143" customWidth="1"/>
    <col min="9987" max="9988" width="17.85546875" style="143" customWidth="1"/>
    <col min="9989" max="9989" width="17.5703125" style="143" customWidth="1"/>
    <col min="9990" max="9990" width="16.7109375" style="143" customWidth="1"/>
    <col min="9991" max="9991" width="9.140625" style="143"/>
    <col min="9992" max="9994" width="0" style="143" hidden="1" customWidth="1"/>
    <col min="9995" max="10240" width="9.140625" style="143"/>
    <col min="10241" max="10241" width="0" style="143" hidden="1" customWidth="1"/>
    <col min="10242" max="10242" width="24.140625" style="143" customWidth="1"/>
    <col min="10243" max="10244" width="17.85546875" style="143" customWidth="1"/>
    <col min="10245" max="10245" width="17.5703125" style="143" customWidth="1"/>
    <col min="10246" max="10246" width="16.7109375" style="143" customWidth="1"/>
    <col min="10247" max="10247" width="9.140625" style="143"/>
    <col min="10248" max="10250" width="0" style="143" hidden="1" customWidth="1"/>
    <col min="10251" max="10496" width="9.140625" style="143"/>
    <col min="10497" max="10497" width="0" style="143" hidden="1" customWidth="1"/>
    <col min="10498" max="10498" width="24.140625" style="143" customWidth="1"/>
    <col min="10499" max="10500" width="17.85546875" style="143" customWidth="1"/>
    <col min="10501" max="10501" width="17.5703125" style="143" customWidth="1"/>
    <col min="10502" max="10502" width="16.7109375" style="143" customWidth="1"/>
    <col min="10503" max="10503" width="9.140625" style="143"/>
    <col min="10504" max="10506" width="0" style="143" hidden="1" customWidth="1"/>
    <col min="10507" max="10752" width="9.140625" style="143"/>
    <col min="10753" max="10753" width="0" style="143" hidden="1" customWidth="1"/>
    <col min="10754" max="10754" width="24.140625" style="143" customWidth="1"/>
    <col min="10755" max="10756" width="17.85546875" style="143" customWidth="1"/>
    <col min="10757" max="10757" width="17.5703125" style="143" customWidth="1"/>
    <col min="10758" max="10758" width="16.7109375" style="143" customWidth="1"/>
    <col min="10759" max="10759" width="9.140625" style="143"/>
    <col min="10760" max="10762" width="0" style="143" hidden="1" customWidth="1"/>
    <col min="10763" max="11008" width="9.140625" style="143"/>
    <col min="11009" max="11009" width="0" style="143" hidden="1" customWidth="1"/>
    <col min="11010" max="11010" width="24.140625" style="143" customWidth="1"/>
    <col min="11011" max="11012" width="17.85546875" style="143" customWidth="1"/>
    <col min="11013" max="11013" width="17.5703125" style="143" customWidth="1"/>
    <col min="11014" max="11014" width="16.7109375" style="143" customWidth="1"/>
    <col min="11015" max="11015" width="9.140625" style="143"/>
    <col min="11016" max="11018" width="0" style="143" hidden="1" customWidth="1"/>
    <col min="11019" max="11264" width="9.140625" style="143"/>
    <col min="11265" max="11265" width="0" style="143" hidden="1" customWidth="1"/>
    <col min="11266" max="11266" width="24.140625" style="143" customWidth="1"/>
    <col min="11267" max="11268" width="17.85546875" style="143" customWidth="1"/>
    <col min="11269" max="11269" width="17.5703125" style="143" customWidth="1"/>
    <col min="11270" max="11270" width="16.7109375" style="143" customWidth="1"/>
    <col min="11271" max="11271" width="9.140625" style="143"/>
    <col min="11272" max="11274" width="0" style="143" hidden="1" customWidth="1"/>
    <col min="11275" max="11520" width="9.140625" style="143"/>
    <col min="11521" max="11521" width="0" style="143" hidden="1" customWidth="1"/>
    <col min="11522" max="11522" width="24.140625" style="143" customWidth="1"/>
    <col min="11523" max="11524" width="17.85546875" style="143" customWidth="1"/>
    <col min="11525" max="11525" width="17.5703125" style="143" customWidth="1"/>
    <col min="11526" max="11526" width="16.7109375" style="143" customWidth="1"/>
    <col min="11527" max="11527" width="9.140625" style="143"/>
    <col min="11528" max="11530" width="0" style="143" hidden="1" customWidth="1"/>
    <col min="11531" max="11776" width="9.140625" style="143"/>
    <col min="11777" max="11777" width="0" style="143" hidden="1" customWidth="1"/>
    <col min="11778" max="11778" width="24.140625" style="143" customWidth="1"/>
    <col min="11779" max="11780" width="17.85546875" style="143" customWidth="1"/>
    <col min="11781" max="11781" width="17.5703125" style="143" customWidth="1"/>
    <col min="11782" max="11782" width="16.7109375" style="143" customWidth="1"/>
    <col min="11783" max="11783" width="9.140625" style="143"/>
    <col min="11784" max="11786" width="0" style="143" hidden="1" customWidth="1"/>
    <col min="11787" max="12032" width="9.140625" style="143"/>
    <col min="12033" max="12033" width="0" style="143" hidden="1" customWidth="1"/>
    <col min="12034" max="12034" width="24.140625" style="143" customWidth="1"/>
    <col min="12035" max="12036" width="17.85546875" style="143" customWidth="1"/>
    <col min="12037" max="12037" width="17.5703125" style="143" customWidth="1"/>
    <col min="12038" max="12038" width="16.7109375" style="143" customWidth="1"/>
    <col min="12039" max="12039" width="9.140625" style="143"/>
    <col min="12040" max="12042" width="0" style="143" hidden="1" customWidth="1"/>
    <col min="12043" max="12288" width="9.140625" style="143"/>
    <col min="12289" max="12289" width="0" style="143" hidden="1" customWidth="1"/>
    <col min="12290" max="12290" width="24.140625" style="143" customWidth="1"/>
    <col min="12291" max="12292" width="17.85546875" style="143" customWidth="1"/>
    <col min="12293" max="12293" width="17.5703125" style="143" customWidth="1"/>
    <col min="12294" max="12294" width="16.7109375" style="143" customWidth="1"/>
    <col min="12295" max="12295" width="9.140625" style="143"/>
    <col min="12296" max="12298" width="0" style="143" hidden="1" customWidth="1"/>
    <col min="12299" max="12544" width="9.140625" style="143"/>
    <col min="12545" max="12545" width="0" style="143" hidden="1" customWidth="1"/>
    <col min="12546" max="12546" width="24.140625" style="143" customWidth="1"/>
    <col min="12547" max="12548" width="17.85546875" style="143" customWidth="1"/>
    <col min="12549" max="12549" width="17.5703125" style="143" customWidth="1"/>
    <col min="12550" max="12550" width="16.7109375" style="143" customWidth="1"/>
    <col min="12551" max="12551" width="9.140625" style="143"/>
    <col min="12552" max="12554" width="0" style="143" hidden="1" customWidth="1"/>
    <col min="12555" max="12800" width="9.140625" style="143"/>
    <col min="12801" max="12801" width="0" style="143" hidden="1" customWidth="1"/>
    <col min="12802" max="12802" width="24.140625" style="143" customWidth="1"/>
    <col min="12803" max="12804" width="17.85546875" style="143" customWidth="1"/>
    <col min="12805" max="12805" width="17.5703125" style="143" customWidth="1"/>
    <col min="12806" max="12806" width="16.7109375" style="143" customWidth="1"/>
    <col min="12807" max="12807" width="9.140625" style="143"/>
    <col min="12808" max="12810" width="0" style="143" hidden="1" customWidth="1"/>
    <col min="12811" max="13056" width="9.140625" style="143"/>
    <col min="13057" max="13057" width="0" style="143" hidden="1" customWidth="1"/>
    <col min="13058" max="13058" width="24.140625" style="143" customWidth="1"/>
    <col min="13059" max="13060" width="17.85546875" style="143" customWidth="1"/>
    <col min="13061" max="13061" width="17.5703125" style="143" customWidth="1"/>
    <col min="13062" max="13062" width="16.7109375" style="143" customWidth="1"/>
    <col min="13063" max="13063" width="9.140625" style="143"/>
    <col min="13064" max="13066" width="0" style="143" hidden="1" customWidth="1"/>
    <col min="13067" max="13312" width="9.140625" style="143"/>
    <col min="13313" max="13313" width="0" style="143" hidden="1" customWidth="1"/>
    <col min="13314" max="13314" width="24.140625" style="143" customWidth="1"/>
    <col min="13315" max="13316" width="17.85546875" style="143" customWidth="1"/>
    <col min="13317" max="13317" width="17.5703125" style="143" customWidth="1"/>
    <col min="13318" max="13318" width="16.7109375" style="143" customWidth="1"/>
    <col min="13319" max="13319" width="9.140625" style="143"/>
    <col min="13320" max="13322" width="0" style="143" hidden="1" customWidth="1"/>
    <col min="13323" max="13568" width="9.140625" style="143"/>
    <col min="13569" max="13569" width="0" style="143" hidden="1" customWidth="1"/>
    <col min="13570" max="13570" width="24.140625" style="143" customWidth="1"/>
    <col min="13571" max="13572" width="17.85546875" style="143" customWidth="1"/>
    <col min="13573" max="13573" width="17.5703125" style="143" customWidth="1"/>
    <col min="13574" max="13574" width="16.7109375" style="143" customWidth="1"/>
    <col min="13575" max="13575" width="9.140625" style="143"/>
    <col min="13576" max="13578" width="0" style="143" hidden="1" customWidth="1"/>
    <col min="13579" max="13824" width="9.140625" style="143"/>
    <col min="13825" max="13825" width="0" style="143" hidden="1" customWidth="1"/>
    <col min="13826" max="13826" width="24.140625" style="143" customWidth="1"/>
    <col min="13827" max="13828" width="17.85546875" style="143" customWidth="1"/>
    <col min="13829" max="13829" width="17.5703125" style="143" customWidth="1"/>
    <col min="13830" max="13830" width="16.7109375" style="143" customWidth="1"/>
    <col min="13831" max="13831" width="9.140625" style="143"/>
    <col min="13832" max="13834" width="0" style="143" hidden="1" customWidth="1"/>
    <col min="13835" max="14080" width="9.140625" style="143"/>
    <col min="14081" max="14081" width="0" style="143" hidden="1" customWidth="1"/>
    <col min="14082" max="14082" width="24.140625" style="143" customWidth="1"/>
    <col min="14083" max="14084" width="17.85546875" style="143" customWidth="1"/>
    <col min="14085" max="14085" width="17.5703125" style="143" customWidth="1"/>
    <col min="14086" max="14086" width="16.7109375" style="143" customWidth="1"/>
    <col min="14087" max="14087" width="9.140625" style="143"/>
    <col min="14088" max="14090" width="0" style="143" hidden="1" customWidth="1"/>
    <col min="14091" max="14336" width="9.140625" style="143"/>
    <col min="14337" max="14337" width="0" style="143" hidden="1" customWidth="1"/>
    <col min="14338" max="14338" width="24.140625" style="143" customWidth="1"/>
    <col min="14339" max="14340" width="17.85546875" style="143" customWidth="1"/>
    <col min="14341" max="14341" width="17.5703125" style="143" customWidth="1"/>
    <col min="14342" max="14342" width="16.7109375" style="143" customWidth="1"/>
    <col min="14343" max="14343" width="9.140625" style="143"/>
    <col min="14344" max="14346" width="0" style="143" hidden="1" customWidth="1"/>
    <col min="14347" max="14592" width="9.140625" style="143"/>
    <col min="14593" max="14593" width="0" style="143" hidden="1" customWidth="1"/>
    <col min="14594" max="14594" width="24.140625" style="143" customWidth="1"/>
    <col min="14595" max="14596" width="17.85546875" style="143" customWidth="1"/>
    <col min="14597" max="14597" width="17.5703125" style="143" customWidth="1"/>
    <col min="14598" max="14598" width="16.7109375" style="143" customWidth="1"/>
    <col min="14599" max="14599" width="9.140625" style="143"/>
    <col min="14600" max="14602" width="0" style="143" hidden="1" customWidth="1"/>
    <col min="14603" max="14848" width="9.140625" style="143"/>
    <col min="14849" max="14849" width="0" style="143" hidden="1" customWidth="1"/>
    <col min="14850" max="14850" width="24.140625" style="143" customWidth="1"/>
    <col min="14851" max="14852" width="17.85546875" style="143" customWidth="1"/>
    <col min="14853" max="14853" width="17.5703125" style="143" customWidth="1"/>
    <col min="14854" max="14854" width="16.7109375" style="143" customWidth="1"/>
    <col min="14855" max="14855" width="9.140625" style="143"/>
    <col min="14856" max="14858" width="0" style="143" hidden="1" customWidth="1"/>
    <col min="14859" max="15104" width="9.140625" style="143"/>
    <col min="15105" max="15105" width="0" style="143" hidden="1" customWidth="1"/>
    <col min="15106" max="15106" width="24.140625" style="143" customWidth="1"/>
    <col min="15107" max="15108" width="17.85546875" style="143" customWidth="1"/>
    <col min="15109" max="15109" width="17.5703125" style="143" customWidth="1"/>
    <col min="15110" max="15110" width="16.7109375" style="143" customWidth="1"/>
    <col min="15111" max="15111" width="9.140625" style="143"/>
    <col min="15112" max="15114" width="0" style="143" hidden="1" customWidth="1"/>
    <col min="15115" max="15360" width="9.140625" style="143"/>
    <col min="15361" max="15361" width="0" style="143" hidden="1" customWidth="1"/>
    <col min="15362" max="15362" width="24.140625" style="143" customWidth="1"/>
    <col min="15363" max="15364" width="17.85546875" style="143" customWidth="1"/>
    <col min="15365" max="15365" width="17.5703125" style="143" customWidth="1"/>
    <col min="15366" max="15366" width="16.7109375" style="143" customWidth="1"/>
    <col min="15367" max="15367" width="9.140625" style="143"/>
    <col min="15368" max="15370" width="0" style="143" hidden="1" customWidth="1"/>
    <col min="15371" max="15616" width="9.140625" style="143"/>
    <col min="15617" max="15617" width="0" style="143" hidden="1" customWidth="1"/>
    <col min="15618" max="15618" width="24.140625" style="143" customWidth="1"/>
    <col min="15619" max="15620" width="17.85546875" style="143" customWidth="1"/>
    <col min="15621" max="15621" width="17.5703125" style="143" customWidth="1"/>
    <col min="15622" max="15622" width="16.7109375" style="143" customWidth="1"/>
    <col min="15623" max="15623" width="9.140625" style="143"/>
    <col min="15624" max="15626" width="0" style="143" hidden="1" customWidth="1"/>
    <col min="15627" max="15872" width="9.140625" style="143"/>
    <col min="15873" max="15873" width="0" style="143" hidden="1" customWidth="1"/>
    <col min="15874" max="15874" width="24.140625" style="143" customWidth="1"/>
    <col min="15875" max="15876" width="17.85546875" style="143" customWidth="1"/>
    <col min="15877" max="15877" width="17.5703125" style="143" customWidth="1"/>
    <col min="15878" max="15878" width="16.7109375" style="143" customWidth="1"/>
    <col min="15879" max="15879" width="9.140625" style="143"/>
    <col min="15880" max="15882" width="0" style="143" hidden="1" customWidth="1"/>
    <col min="15883" max="16128" width="9.140625" style="143"/>
    <col min="16129" max="16129" width="0" style="143" hidden="1" customWidth="1"/>
    <col min="16130" max="16130" width="24.140625" style="143" customWidth="1"/>
    <col min="16131" max="16132" width="17.85546875" style="143" customWidth="1"/>
    <col min="16133" max="16133" width="17.5703125" style="143" customWidth="1"/>
    <col min="16134" max="16134" width="16.7109375" style="143" customWidth="1"/>
    <col min="16135" max="16135" width="9.140625" style="143"/>
    <col min="16136" max="16138" width="0" style="143" hidden="1" customWidth="1"/>
    <col min="16139" max="16384" width="9.140625" style="143"/>
  </cols>
  <sheetData>
    <row r="1" spans="1:10" s="119" customFormat="1" ht="10.5" customHeight="1" x14ac:dyDescent="0.2">
      <c r="F1" s="120"/>
    </row>
    <row r="2" spans="1:10" s="121" customFormat="1" ht="51" customHeight="1" x14ac:dyDescent="0.2">
      <c r="A2" s="170" t="s">
        <v>128</v>
      </c>
      <c r="B2" s="170"/>
      <c r="C2" s="170"/>
      <c r="D2" s="170"/>
      <c r="E2" s="170"/>
      <c r="F2" s="170"/>
    </row>
    <row r="3" spans="1:10" s="121" customFormat="1" ht="20.25" customHeight="1" x14ac:dyDescent="0.2">
      <c r="A3" s="122"/>
      <c r="B3" s="122"/>
      <c r="C3" s="122"/>
      <c r="D3" s="122"/>
      <c r="E3" s="122"/>
      <c r="F3" s="122"/>
    </row>
    <row r="4" spans="1:10" s="121" customFormat="1" ht="16.5" customHeight="1" x14ac:dyDescent="0.2">
      <c r="A4" s="122"/>
      <c r="B4" s="122"/>
      <c r="C4" s="122"/>
      <c r="D4" s="122"/>
      <c r="E4" s="122"/>
      <c r="F4" s="123" t="s">
        <v>129</v>
      </c>
    </row>
    <row r="5" spans="1:10" s="121" customFormat="1" ht="24.75" customHeight="1" x14ac:dyDescent="0.2">
      <c r="A5" s="122"/>
      <c r="B5" s="171"/>
      <c r="C5" s="172" t="s">
        <v>64</v>
      </c>
      <c r="D5" s="172" t="s">
        <v>65</v>
      </c>
      <c r="E5" s="173" t="s">
        <v>96</v>
      </c>
      <c r="F5" s="173"/>
    </row>
    <row r="6" spans="1:10" s="121" customFormat="1" ht="42" customHeight="1" x14ac:dyDescent="0.2">
      <c r="A6" s="124"/>
      <c r="B6" s="171"/>
      <c r="C6" s="172"/>
      <c r="D6" s="172"/>
      <c r="E6" s="125" t="s">
        <v>11</v>
      </c>
      <c r="F6" s="126" t="s">
        <v>130</v>
      </c>
    </row>
    <row r="7" spans="1:10" s="127" customFormat="1" ht="19.5" customHeight="1" x14ac:dyDescent="0.2">
      <c r="B7" s="128" t="s">
        <v>12</v>
      </c>
      <c r="C7" s="129">
        <v>1</v>
      </c>
      <c r="D7" s="130">
        <v>2</v>
      </c>
      <c r="E7" s="129">
        <v>3</v>
      </c>
      <c r="F7" s="130">
        <v>4</v>
      </c>
    </row>
    <row r="8" spans="1:10" s="131" customFormat="1" ht="27.75" customHeight="1" x14ac:dyDescent="0.2">
      <c r="B8" s="144" t="s">
        <v>35</v>
      </c>
      <c r="C8" s="132">
        <f>SUM(C9:C30)</f>
        <v>23293</v>
      </c>
      <c r="D8" s="132">
        <f>SUM(D9:D30)</f>
        <v>12569</v>
      </c>
      <c r="E8" s="133">
        <f>ROUND(D8/C8*100,1)</f>
        <v>54</v>
      </c>
      <c r="F8" s="132">
        <f t="shared" ref="F8:F30" si="0">D8-C8</f>
        <v>-10724</v>
      </c>
      <c r="I8" s="134"/>
      <c r="J8" s="134"/>
    </row>
    <row r="9" spans="1:10" s="135" customFormat="1" ht="23.25" customHeight="1" x14ac:dyDescent="0.2">
      <c r="B9" s="136" t="s">
        <v>13</v>
      </c>
      <c r="C9" s="137">
        <v>272</v>
      </c>
      <c r="D9" s="137">
        <v>188</v>
      </c>
      <c r="E9" s="138">
        <f t="shared" ref="E9:E30" si="1">ROUND(D9/C9*100,1)</f>
        <v>69.099999999999994</v>
      </c>
      <c r="F9" s="137">
        <f t="shared" si="0"/>
        <v>-84</v>
      </c>
      <c r="H9" s="139">
        <f>ROUND(D9/$D$8*100,1)</f>
        <v>1.5</v>
      </c>
      <c r="I9" s="140">
        <f>ROUND(C9/1000,1)</f>
        <v>0.3</v>
      </c>
      <c r="J9" s="140">
        <f>ROUND(D9/1000,1)</f>
        <v>0.2</v>
      </c>
    </row>
    <row r="10" spans="1:10" s="135" customFormat="1" ht="23.25" customHeight="1" x14ac:dyDescent="0.2">
      <c r="B10" s="136" t="s">
        <v>14</v>
      </c>
      <c r="C10" s="137">
        <v>717</v>
      </c>
      <c r="D10" s="137">
        <v>467</v>
      </c>
      <c r="E10" s="138">
        <f t="shared" si="1"/>
        <v>65.099999999999994</v>
      </c>
      <c r="F10" s="137">
        <f t="shared" si="0"/>
        <v>-250</v>
      </c>
      <c r="H10" s="139">
        <f t="shared" ref="H10:H30" si="2">ROUND(D10/$D$8*100,1)</f>
        <v>3.7</v>
      </c>
      <c r="I10" s="140">
        <f t="shared" ref="I10:J30" si="3">ROUND(C10/1000,1)</f>
        <v>0.7</v>
      </c>
      <c r="J10" s="140">
        <f t="shared" si="3"/>
        <v>0.5</v>
      </c>
    </row>
    <row r="11" spans="1:10" s="135" customFormat="1" ht="23.25" customHeight="1" x14ac:dyDescent="0.2">
      <c r="B11" s="136" t="s">
        <v>48</v>
      </c>
      <c r="C11" s="137">
        <v>91</v>
      </c>
      <c r="D11" s="137">
        <v>248</v>
      </c>
      <c r="E11" s="138">
        <f t="shared" si="1"/>
        <v>272.5</v>
      </c>
      <c r="F11" s="137">
        <f t="shared" si="0"/>
        <v>157</v>
      </c>
      <c r="H11" s="141">
        <f t="shared" si="2"/>
        <v>2</v>
      </c>
      <c r="I11" s="140">
        <f t="shared" si="3"/>
        <v>0.1</v>
      </c>
      <c r="J11" s="140">
        <f t="shared" si="3"/>
        <v>0.2</v>
      </c>
    </row>
    <row r="12" spans="1:10" s="135" customFormat="1" ht="23.25" customHeight="1" x14ac:dyDescent="0.2">
      <c r="B12" s="136" t="s">
        <v>15</v>
      </c>
      <c r="C12" s="137">
        <v>265</v>
      </c>
      <c r="D12" s="137">
        <v>344</v>
      </c>
      <c r="E12" s="138">
        <f t="shared" si="1"/>
        <v>129.80000000000001</v>
      </c>
      <c r="F12" s="137">
        <f t="shared" si="0"/>
        <v>79</v>
      </c>
      <c r="H12" s="139">
        <f t="shared" si="2"/>
        <v>2.7</v>
      </c>
      <c r="I12" s="140">
        <f t="shared" si="3"/>
        <v>0.3</v>
      </c>
      <c r="J12" s="140">
        <f t="shared" si="3"/>
        <v>0.3</v>
      </c>
    </row>
    <row r="13" spans="1:10" s="135" customFormat="1" ht="23.25" customHeight="1" x14ac:dyDescent="0.2">
      <c r="B13" s="136" t="s">
        <v>16</v>
      </c>
      <c r="C13" s="137">
        <v>166</v>
      </c>
      <c r="D13" s="137">
        <v>271</v>
      </c>
      <c r="E13" s="138">
        <f t="shared" si="1"/>
        <v>163.30000000000001</v>
      </c>
      <c r="F13" s="137">
        <f t="shared" si="0"/>
        <v>105</v>
      </c>
      <c r="H13" s="141">
        <f t="shared" si="2"/>
        <v>2.2000000000000002</v>
      </c>
      <c r="I13" s="140">
        <f t="shared" si="3"/>
        <v>0.2</v>
      </c>
      <c r="J13" s="140">
        <f t="shared" si="3"/>
        <v>0.3</v>
      </c>
    </row>
    <row r="14" spans="1:10" s="135" customFormat="1" ht="23.25" customHeight="1" x14ac:dyDescent="0.2">
      <c r="B14" s="136" t="s">
        <v>17</v>
      </c>
      <c r="C14" s="137">
        <v>224</v>
      </c>
      <c r="D14" s="137">
        <v>57</v>
      </c>
      <c r="E14" s="138">
        <f t="shared" si="1"/>
        <v>25.4</v>
      </c>
      <c r="F14" s="137">
        <f t="shared" si="0"/>
        <v>-167</v>
      </c>
      <c r="H14" s="139">
        <f t="shared" si="2"/>
        <v>0.5</v>
      </c>
      <c r="I14" s="140">
        <f t="shared" si="3"/>
        <v>0.2</v>
      </c>
      <c r="J14" s="140">
        <f t="shared" si="3"/>
        <v>0.1</v>
      </c>
    </row>
    <row r="15" spans="1:10" s="135" customFormat="1" ht="23.25" customHeight="1" x14ac:dyDescent="0.2">
      <c r="B15" s="136" t="s">
        <v>18</v>
      </c>
      <c r="C15" s="137">
        <v>411</v>
      </c>
      <c r="D15" s="137">
        <v>63</v>
      </c>
      <c r="E15" s="138">
        <f t="shared" si="1"/>
        <v>15.3</v>
      </c>
      <c r="F15" s="137">
        <f t="shared" si="0"/>
        <v>-348</v>
      </c>
      <c r="H15" s="139">
        <f t="shared" si="2"/>
        <v>0.5</v>
      </c>
      <c r="I15" s="140">
        <f t="shared" si="3"/>
        <v>0.4</v>
      </c>
      <c r="J15" s="140">
        <f t="shared" si="3"/>
        <v>0.1</v>
      </c>
    </row>
    <row r="16" spans="1:10" s="135" customFormat="1" ht="23.25" customHeight="1" x14ac:dyDescent="0.2">
      <c r="B16" s="136" t="s">
        <v>19</v>
      </c>
      <c r="C16" s="137">
        <v>168</v>
      </c>
      <c r="D16" s="137">
        <v>162</v>
      </c>
      <c r="E16" s="138">
        <f t="shared" si="1"/>
        <v>96.4</v>
      </c>
      <c r="F16" s="137">
        <f t="shared" si="0"/>
        <v>-6</v>
      </c>
      <c r="H16" s="139">
        <f t="shared" si="2"/>
        <v>1.3</v>
      </c>
      <c r="I16" s="140">
        <f t="shared" si="3"/>
        <v>0.2</v>
      </c>
      <c r="J16" s="140">
        <f t="shared" si="3"/>
        <v>0.2</v>
      </c>
    </row>
    <row r="17" spans="2:10" s="135" customFormat="1" ht="23.25" customHeight="1" x14ac:dyDescent="0.2">
      <c r="B17" s="136" t="s">
        <v>49</v>
      </c>
      <c r="C17" s="137">
        <v>1042</v>
      </c>
      <c r="D17" s="137">
        <v>255</v>
      </c>
      <c r="E17" s="138">
        <f t="shared" si="1"/>
        <v>24.5</v>
      </c>
      <c r="F17" s="137">
        <f t="shared" si="0"/>
        <v>-787</v>
      </c>
      <c r="H17" s="139">
        <f t="shared" si="2"/>
        <v>2</v>
      </c>
      <c r="I17" s="140">
        <f t="shared" si="3"/>
        <v>1</v>
      </c>
      <c r="J17" s="140">
        <f t="shared" si="3"/>
        <v>0.3</v>
      </c>
    </row>
    <row r="18" spans="2:10" s="135" customFormat="1" ht="23.25" customHeight="1" x14ac:dyDescent="0.2">
      <c r="B18" s="136" t="s">
        <v>20</v>
      </c>
      <c r="C18" s="137">
        <v>549</v>
      </c>
      <c r="D18" s="137">
        <v>597</v>
      </c>
      <c r="E18" s="138">
        <f t="shared" si="1"/>
        <v>108.7</v>
      </c>
      <c r="F18" s="137">
        <f t="shared" si="0"/>
        <v>48</v>
      </c>
      <c r="H18" s="139">
        <f t="shared" si="2"/>
        <v>4.7</v>
      </c>
      <c r="I18" s="140">
        <f t="shared" si="3"/>
        <v>0.5</v>
      </c>
      <c r="J18" s="140">
        <f t="shared" si="3"/>
        <v>0.6</v>
      </c>
    </row>
    <row r="19" spans="2:10" s="135" customFormat="1" ht="23.25" customHeight="1" x14ac:dyDescent="0.2">
      <c r="B19" s="136" t="s">
        <v>21</v>
      </c>
      <c r="C19" s="137">
        <v>598</v>
      </c>
      <c r="D19" s="137">
        <v>297</v>
      </c>
      <c r="E19" s="138">
        <f t="shared" si="1"/>
        <v>49.7</v>
      </c>
      <c r="F19" s="137">
        <f t="shared" si="0"/>
        <v>-301</v>
      </c>
      <c r="H19" s="139">
        <f t="shared" si="2"/>
        <v>2.4</v>
      </c>
      <c r="I19" s="140">
        <f t="shared" si="3"/>
        <v>0.6</v>
      </c>
      <c r="J19" s="140">
        <f t="shared" si="3"/>
        <v>0.3</v>
      </c>
    </row>
    <row r="20" spans="2:10" s="135" customFormat="1" ht="23.25" customHeight="1" x14ac:dyDescent="0.2">
      <c r="B20" s="136" t="s">
        <v>22</v>
      </c>
      <c r="C20" s="137">
        <v>131</v>
      </c>
      <c r="D20" s="137">
        <v>540</v>
      </c>
      <c r="E20" s="138">
        <f t="shared" si="1"/>
        <v>412.2</v>
      </c>
      <c r="F20" s="137">
        <f t="shared" si="0"/>
        <v>409</v>
      </c>
      <c r="H20" s="141">
        <f t="shared" si="2"/>
        <v>4.3</v>
      </c>
      <c r="I20" s="140">
        <f t="shared" si="3"/>
        <v>0.1</v>
      </c>
      <c r="J20" s="140">
        <f t="shared" si="3"/>
        <v>0.5</v>
      </c>
    </row>
    <row r="21" spans="2:10" s="135" customFormat="1" ht="23.25" customHeight="1" x14ac:dyDescent="0.2">
      <c r="B21" s="136" t="s">
        <v>23</v>
      </c>
      <c r="C21" s="137">
        <v>131</v>
      </c>
      <c r="D21" s="137">
        <v>204</v>
      </c>
      <c r="E21" s="138">
        <f t="shared" si="1"/>
        <v>155.69999999999999</v>
      </c>
      <c r="F21" s="137">
        <f t="shared" si="0"/>
        <v>73</v>
      </c>
      <c r="H21" s="141">
        <f t="shared" si="2"/>
        <v>1.6</v>
      </c>
      <c r="I21" s="140">
        <f t="shared" si="3"/>
        <v>0.1</v>
      </c>
      <c r="J21" s="140">
        <f t="shared" si="3"/>
        <v>0.2</v>
      </c>
    </row>
    <row r="22" spans="2:10" s="135" customFormat="1" ht="23.25" customHeight="1" x14ac:dyDescent="0.2">
      <c r="B22" s="136" t="s">
        <v>24</v>
      </c>
      <c r="C22" s="137">
        <v>242</v>
      </c>
      <c r="D22" s="137">
        <v>419</v>
      </c>
      <c r="E22" s="138">
        <f t="shared" si="1"/>
        <v>173.1</v>
      </c>
      <c r="F22" s="137">
        <f t="shared" si="0"/>
        <v>177</v>
      </c>
      <c r="H22" s="141">
        <f t="shared" si="2"/>
        <v>3.3</v>
      </c>
      <c r="I22" s="140">
        <f t="shared" si="3"/>
        <v>0.2</v>
      </c>
      <c r="J22" s="140">
        <f t="shared" si="3"/>
        <v>0.4</v>
      </c>
    </row>
    <row r="23" spans="2:10" s="135" customFormat="1" ht="23.25" customHeight="1" x14ac:dyDescent="0.2">
      <c r="B23" s="136" t="s">
        <v>25</v>
      </c>
      <c r="C23" s="137">
        <v>596</v>
      </c>
      <c r="D23" s="137">
        <v>674</v>
      </c>
      <c r="E23" s="138">
        <f t="shared" si="1"/>
        <v>113.1</v>
      </c>
      <c r="F23" s="137">
        <f t="shared" si="0"/>
        <v>78</v>
      </c>
      <c r="H23" s="139">
        <f t="shared" si="2"/>
        <v>5.4</v>
      </c>
      <c r="I23" s="140">
        <f t="shared" si="3"/>
        <v>0.6</v>
      </c>
      <c r="J23" s="140">
        <f t="shared" si="3"/>
        <v>0.7</v>
      </c>
    </row>
    <row r="24" spans="2:10" s="135" customFormat="1" ht="23.25" customHeight="1" x14ac:dyDescent="0.2">
      <c r="B24" s="136" t="s">
        <v>26</v>
      </c>
      <c r="C24" s="142">
        <v>128</v>
      </c>
      <c r="D24" s="142">
        <v>135</v>
      </c>
      <c r="E24" s="138">
        <f t="shared" si="1"/>
        <v>105.5</v>
      </c>
      <c r="F24" s="137">
        <f t="shared" si="0"/>
        <v>7</v>
      </c>
      <c r="H24" s="139">
        <f t="shared" si="2"/>
        <v>1.1000000000000001</v>
      </c>
      <c r="I24" s="140">
        <f t="shared" si="3"/>
        <v>0.1</v>
      </c>
      <c r="J24" s="140">
        <f t="shared" si="3"/>
        <v>0.1</v>
      </c>
    </row>
    <row r="25" spans="2:10" s="135" customFormat="1" ht="23.25" customHeight="1" x14ac:dyDescent="0.2">
      <c r="B25" s="136" t="s">
        <v>27</v>
      </c>
      <c r="C25" s="137">
        <v>393</v>
      </c>
      <c r="D25" s="137">
        <v>249</v>
      </c>
      <c r="E25" s="138">
        <f t="shared" si="1"/>
        <v>63.4</v>
      </c>
      <c r="F25" s="137">
        <f t="shared" si="0"/>
        <v>-144</v>
      </c>
      <c r="H25" s="139">
        <f t="shared" si="2"/>
        <v>2</v>
      </c>
      <c r="I25" s="140">
        <f t="shared" si="3"/>
        <v>0.4</v>
      </c>
      <c r="J25" s="140">
        <f t="shared" si="3"/>
        <v>0.2</v>
      </c>
    </row>
    <row r="26" spans="2:10" s="135" customFormat="1" ht="23.25" customHeight="1" x14ac:dyDescent="0.2">
      <c r="B26" s="136" t="s">
        <v>28</v>
      </c>
      <c r="C26" s="137">
        <v>817</v>
      </c>
      <c r="D26" s="137">
        <v>799</v>
      </c>
      <c r="E26" s="138">
        <f t="shared" si="1"/>
        <v>97.8</v>
      </c>
      <c r="F26" s="137">
        <f t="shared" si="0"/>
        <v>-18</v>
      </c>
      <c r="H26" s="139">
        <f t="shared" si="2"/>
        <v>6.4</v>
      </c>
      <c r="I26" s="140">
        <f t="shared" si="3"/>
        <v>0.8</v>
      </c>
      <c r="J26" s="140">
        <f t="shared" si="3"/>
        <v>0.8</v>
      </c>
    </row>
    <row r="27" spans="2:10" s="135" customFormat="1" ht="23.25" customHeight="1" x14ac:dyDescent="0.2">
      <c r="B27" s="136" t="s">
        <v>29</v>
      </c>
      <c r="C27" s="137">
        <v>13348</v>
      </c>
      <c r="D27" s="137">
        <v>4340</v>
      </c>
      <c r="E27" s="138">
        <f t="shared" si="1"/>
        <v>32.5</v>
      </c>
      <c r="F27" s="137">
        <f t="shared" si="0"/>
        <v>-9008</v>
      </c>
      <c r="H27" s="139">
        <f t="shared" si="2"/>
        <v>34.5</v>
      </c>
      <c r="I27" s="140">
        <f t="shared" si="3"/>
        <v>13.3</v>
      </c>
      <c r="J27" s="140">
        <f t="shared" si="3"/>
        <v>4.3</v>
      </c>
    </row>
    <row r="28" spans="2:10" s="135" customFormat="1" ht="23.25" customHeight="1" x14ac:dyDescent="0.2">
      <c r="B28" s="136" t="s">
        <v>30</v>
      </c>
      <c r="C28" s="137">
        <v>1894</v>
      </c>
      <c r="D28" s="137">
        <v>1219</v>
      </c>
      <c r="E28" s="138">
        <f t="shared" si="1"/>
        <v>64.400000000000006</v>
      </c>
      <c r="F28" s="137">
        <f t="shared" si="0"/>
        <v>-675</v>
      </c>
      <c r="H28" s="139">
        <f t="shared" si="2"/>
        <v>9.6999999999999993</v>
      </c>
      <c r="I28" s="140">
        <f t="shared" si="3"/>
        <v>1.9</v>
      </c>
      <c r="J28" s="140">
        <f t="shared" si="3"/>
        <v>1.2</v>
      </c>
    </row>
    <row r="29" spans="2:10" s="135" customFormat="1" ht="23.25" customHeight="1" x14ac:dyDescent="0.2">
      <c r="B29" s="136" t="s">
        <v>31</v>
      </c>
      <c r="C29" s="137">
        <v>513</v>
      </c>
      <c r="D29" s="137">
        <v>202</v>
      </c>
      <c r="E29" s="138">
        <f t="shared" si="1"/>
        <v>39.4</v>
      </c>
      <c r="F29" s="137">
        <f t="shared" si="0"/>
        <v>-311</v>
      </c>
      <c r="H29" s="139">
        <f t="shared" si="2"/>
        <v>1.6</v>
      </c>
      <c r="I29" s="140">
        <f t="shared" si="3"/>
        <v>0.5</v>
      </c>
      <c r="J29" s="140">
        <f t="shared" si="3"/>
        <v>0.2</v>
      </c>
    </row>
    <row r="30" spans="2:10" s="135" customFormat="1" ht="23.25" customHeight="1" x14ac:dyDescent="0.2">
      <c r="B30" s="136" t="s">
        <v>32</v>
      </c>
      <c r="C30" s="137">
        <v>597</v>
      </c>
      <c r="D30" s="137">
        <v>839</v>
      </c>
      <c r="E30" s="138">
        <f t="shared" si="1"/>
        <v>140.5</v>
      </c>
      <c r="F30" s="137">
        <f t="shared" si="0"/>
        <v>242</v>
      </c>
      <c r="H30" s="139">
        <f t="shared" si="2"/>
        <v>6.7</v>
      </c>
      <c r="I30" s="140">
        <f t="shared" si="3"/>
        <v>0.6</v>
      </c>
      <c r="J30" s="140">
        <f t="shared" si="3"/>
        <v>0.8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45.5703125" style="91" customWidth="1"/>
    <col min="2" max="3" width="11.5703125" style="91" customWidth="1"/>
    <col min="4" max="4" width="14.28515625" style="91" customWidth="1"/>
    <col min="5" max="5" width="15.28515625" style="91" customWidth="1"/>
    <col min="6" max="8" width="8.85546875" style="91"/>
    <col min="9" max="9" width="43" style="91" customWidth="1"/>
    <col min="10" max="256" width="8.85546875" style="91"/>
    <col min="257" max="257" width="45.5703125" style="91" customWidth="1"/>
    <col min="258" max="259" width="11.5703125" style="91" customWidth="1"/>
    <col min="260" max="260" width="14.28515625" style="91" customWidth="1"/>
    <col min="261" max="261" width="15.28515625" style="91" customWidth="1"/>
    <col min="262" max="264" width="8.85546875" style="91"/>
    <col min="265" max="265" width="43" style="91" customWidth="1"/>
    <col min="266" max="512" width="8.85546875" style="91"/>
    <col min="513" max="513" width="45.5703125" style="91" customWidth="1"/>
    <col min="514" max="515" width="11.5703125" style="91" customWidth="1"/>
    <col min="516" max="516" width="14.28515625" style="91" customWidth="1"/>
    <col min="517" max="517" width="15.28515625" style="91" customWidth="1"/>
    <col min="518" max="520" width="8.85546875" style="91"/>
    <col min="521" max="521" width="43" style="91" customWidth="1"/>
    <col min="522" max="768" width="8.85546875" style="91"/>
    <col min="769" max="769" width="45.5703125" style="91" customWidth="1"/>
    <col min="770" max="771" width="11.5703125" style="91" customWidth="1"/>
    <col min="772" max="772" width="14.28515625" style="91" customWidth="1"/>
    <col min="773" max="773" width="15.28515625" style="91" customWidth="1"/>
    <col min="774" max="776" width="8.85546875" style="91"/>
    <col min="777" max="777" width="43" style="91" customWidth="1"/>
    <col min="778" max="1024" width="8.85546875" style="91"/>
    <col min="1025" max="1025" width="45.5703125" style="91" customWidth="1"/>
    <col min="1026" max="1027" width="11.5703125" style="91" customWidth="1"/>
    <col min="1028" max="1028" width="14.28515625" style="91" customWidth="1"/>
    <col min="1029" max="1029" width="15.28515625" style="91" customWidth="1"/>
    <col min="1030" max="1032" width="8.85546875" style="91"/>
    <col min="1033" max="1033" width="43" style="91" customWidth="1"/>
    <col min="1034" max="1280" width="8.85546875" style="91"/>
    <col min="1281" max="1281" width="45.5703125" style="91" customWidth="1"/>
    <col min="1282" max="1283" width="11.5703125" style="91" customWidth="1"/>
    <col min="1284" max="1284" width="14.28515625" style="91" customWidth="1"/>
    <col min="1285" max="1285" width="15.28515625" style="91" customWidth="1"/>
    <col min="1286" max="1288" width="8.85546875" style="91"/>
    <col min="1289" max="1289" width="43" style="91" customWidth="1"/>
    <col min="1290" max="1536" width="8.85546875" style="91"/>
    <col min="1537" max="1537" width="45.5703125" style="91" customWidth="1"/>
    <col min="1538" max="1539" width="11.5703125" style="91" customWidth="1"/>
    <col min="1540" max="1540" width="14.28515625" style="91" customWidth="1"/>
    <col min="1541" max="1541" width="15.28515625" style="91" customWidth="1"/>
    <col min="1542" max="1544" width="8.85546875" style="91"/>
    <col min="1545" max="1545" width="43" style="91" customWidth="1"/>
    <col min="1546" max="1792" width="8.85546875" style="91"/>
    <col min="1793" max="1793" width="45.5703125" style="91" customWidth="1"/>
    <col min="1794" max="1795" width="11.5703125" style="91" customWidth="1"/>
    <col min="1796" max="1796" width="14.28515625" style="91" customWidth="1"/>
    <col min="1797" max="1797" width="15.28515625" style="91" customWidth="1"/>
    <col min="1798" max="1800" width="8.85546875" style="91"/>
    <col min="1801" max="1801" width="43" style="91" customWidth="1"/>
    <col min="1802" max="2048" width="8.85546875" style="91"/>
    <col min="2049" max="2049" width="45.5703125" style="91" customWidth="1"/>
    <col min="2050" max="2051" width="11.5703125" style="91" customWidth="1"/>
    <col min="2052" max="2052" width="14.28515625" style="91" customWidth="1"/>
    <col min="2053" max="2053" width="15.28515625" style="91" customWidth="1"/>
    <col min="2054" max="2056" width="8.85546875" style="91"/>
    <col min="2057" max="2057" width="43" style="91" customWidth="1"/>
    <col min="2058" max="2304" width="8.85546875" style="91"/>
    <col min="2305" max="2305" width="45.5703125" style="91" customWidth="1"/>
    <col min="2306" max="2307" width="11.5703125" style="91" customWidth="1"/>
    <col min="2308" max="2308" width="14.28515625" style="91" customWidth="1"/>
    <col min="2309" max="2309" width="15.28515625" style="91" customWidth="1"/>
    <col min="2310" max="2312" width="8.85546875" style="91"/>
    <col min="2313" max="2313" width="43" style="91" customWidth="1"/>
    <col min="2314" max="2560" width="8.85546875" style="91"/>
    <col min="2561" max="2561" width="45.5703125" style="91" customWidth="1"/>
    <col min="2562" max="2563" width="11.5703125" style="91" customWidth="1"/>
    <col min="2564" max="2564" width="14.28515625" style="91" customWidth="1"/>
    <col min="2565" max="2565" width="15.28515625" style="91" customWidth="1"/>
    <col min="2566" max="2568" width="8.85546875" style="91"/>
    <col min="2569" max="2569" width="43" style="91" customWidth="1"/>
    <col min="2570" max="2816" width="8.85546875" style="91"/>
    <col min="2817" max="2817" width="45.5703125" style="91" customWidth="1"/>
    <col min="2818" max="2819" width="11.5703125" style="91" customWidth="1"/>
    <col min="2820" max="2820" width="14.28515625" style="91" customWidth="1"/>
    <col min="2821" max="2821" width="15.28515625" style="91" customWidth="1"/>
    <col min="2822" max="2824" width="8.85546875" style="91"/>
    <col min="2825" max="2825" width="43" style="91" customWidth="1"/>
    <col min="2826" max="3072" width="8.85546875" style="91"/>
    <col min="3073" max="3073" width="45.5703125" style="91" customWidth="1"/>
    <col min="3074" max="3075" width="11.5703125" style="91" customWidth="1"/>
    <col min="3076" max="3076" width="14.28515625" style="91" customWidth="1"/>
    <col min="3077" max="3077" width="15.28515625" style="91" customWidth="1"/>
    <col min="3078" max="3080" width="8.85546875" style="91"/>
    <col min="3081" max="3081" width="43" style="91" customWidth="1"/>
    <col min="3082" max="3328" width="8.85546875" style="91"/>
    <col min="3329" max="3329" width="45.5703125" style="91" customWidth="1"/>
    <col min="3330" max="3331" width="11.5703125" style="91" customWidth="1"/>
    <col min="3332" max="3332" width="14.28515625" style="91" customWidth="1"/>
    <col min="3333" max="3333" width="15.28515625" style="91" customWidth="1"/>
    <col min="3334" max="3336" width="8.85546875" style="91"/>
    <col min="3337" max="3337" width="43" style="91" customWidth="1"/>
    <col min="3338" max="3584" width="8.85546875" style="91"/>
    <col min="3585" max="3585" width="45.5703125" style="91" customWidth="1"/>
    <col min="3586" max="3587" width="11.5703125" style="91" customWidth="1"/>
    <col min="3588" max="3588" width="14.28515625" style="91" customWidth="1"/>
    <col min="3589" max="3589" width="15.28515625" style="91" customWidth="1"/>
    <col min="3590" max="3592" width="8.85546875" style="91"/>
    <col min="3593" max="3593" width="43" style="91" customWidth="1"/>
    <col min="3594" max="3840" width="8.85546875" style="91"/>
    <col min="3841" max="3841" width="45.5703125" style="91" customWidth="1"/>
    <col min="3842" max="3843" width="11.5703125" style="91" customWidth="1"/>
    <col min="3844" max="3844" width="14.28515625" style="91" customWidth="1"/>
    <col min="3845" max="3845" width="15.28515625" style="91" customWidth="1"/>
    <col min="3846" max="3848" width="8.85546875" style="91"/>
    <col min="3849" max="3849" width="43" style="91" customWidth="1"/>
    <col min="3850" max="4096" width="8.85546875" style="91"/>
    <col min="4097" max="4097" width="45.5703125" style="91" customWidth="1"/>
    <col min="4098" max="4099" width="11.5703125" style="91" customWidth="1"/>
    <col min="4100" max="4100" width="14.28515625" style="91" customWidth="1"/>
    <col min="4101" max="4101" width="15.28515625" style="91" customWidth="1"/>
    <col min="4102" max="4104" width="8.85546875" style="91"/>
    <col min="4105" max="4105" width="43" style="91" customWidth="1"/>
    <col min="4106" max="4352" width="8.85546875" style="91"/>
    <col min="4353" max="4353" width="45.5703125" style="91" customWidth="1"/>
    <col min="4354" max="4355" width="11.5703125" style="91" customWidth="1"/>
    <col min="4356" max="4356" width="14.28515625" style="91" customWidth="1"/>
    <col min="4357" max="4357" width="15.28515625" style="91" customWidth="1"/>
    <col min="4358" max="4360" width="8.85546875" style="91"/>
    <col min="4361" max="4361" width="43" style="91" customWidth="1"/>
    <col min="4362" max="4608" width="8.85546875" style="91"/>
    <col min="4609" max="4609" width="45.5703125" style="91" customWidth="1"/>
    <col min="4610" max="4611" width="11.5703125" style="91" customWidth="1"/>
    <col min="4612" max="4612" width="14.28515625" style="91" customWidth="1"/>
    <col min="4613" max="4613" width="15.28515625" style="91" customWidth="1"/>
    <col min="4614" max="4616" width="8.85546875" style="91"/>
    <col min="4617" max="4617" width="43" style="91" customWidth="1"/>
    <col min="4618" max="4864" width="8.85546875" style="91"/>
    <col min="4865" max="4865" width="45.5703125" style="91" customWidth="1"/>
    <col min="4866" max="4867" width="11.5703125" style="91" customWidth="1"/>
    <col min="4868" max="4868" width="14.28515625" style="91" customWidth="1"/>
    <col min="4869" max="4869" width="15.28515625" style="91" customWidth="1"/>
    <col min="4870" max="4872" width="8.85546875" style="91"/>
    <col min="4873" max="4873" width="43" style="91" customWidth="1"/>
    <col min="4874" max="5120" width="8.85546875" style="91"/>
    <col min="5121" max="5121" width="45.5703125" style="91" customWidth="1"/>
    <col min="5122" max="5123" width="11.5703125" style="91" customWidth="1"/>
    <col min="5124" max="5124" width="14.28515625" style="91" customWidth="1"/>
    <col min="5125" max="5125" width="15.28515625" style="91" customWidth="1"/>
    <col min="5126" max="5128" width="8.85546875" style="91"/>
    <col min="5129" max="5129" width="43" style="91" customWidth="1"/>
    <col min="5130" max="5376" width="8.85546875" style="91"/>
    <col min="5377" max="5377" width="45.5703125" style="91" customWidth="1"/>
    <col min="5378" max="5379" width="11.5703125" style="91" customWidth="1"/>
    <col min="5380" max="5380" width="14.28515625" style="91" customWidth="1"/>
    <col min="5381" max="5381" width="15.28515625" style="91" customWidth="1"/>
    <col min="5382" max="5384" width="8.85546875" style="91"/>
    <col min="5385" max="5385" width="43" style="91" customWidth="1"/>
    <col min="5386" max="5632" width="8.85546875" style="91"/>
    <col min="5633" max="5633" width="45.5703125" style="91" customWidth="1"/>
    <col min="5634" max="5635" width="11.5703125" style="91" customWidth="1"/>
    <col min="5636" max="5636" width="14.28515625" style="91" customWidth="1"/>
    <col min="5637" max="5637" width="15.28515625" style="91" customWidth="1"/>
    <col min="5638" max="5640" width="8.85546875" style="91"/>
    <col min="5641" max="5641" width="43" style="91" customWidth="1"/>
    <col min="5642" max="5888" width="8.85546875" style="91"/>
    <col min="5889" max="5889" width="45.5703125" style="91" customWidth="1"/>
    <col min="5890" max="5891" width="11.5703125" style="91" customWidth="1"/>
    <col min="5892" max="5892" width="14.28515625" style="91" customWidth="1"/>
    <col min="5893" max="5893" width="15.28515625" style="91" customWidth="1"/>
    <col min="5894" max="5896" width="8.85546875" style="91"/>
    <col min="5897" max="5897" width="43" style="91" customWidth="1"/>
    <col min="5898" max="6144" width="8.85546875" style="91"/>
    <col min="6145" max="6145" width="45.5703125" style="91" customWidth="1"/>
    <col min="6146" max="6147" width="11.5703125" style="91" customWidth="1"/>
    <col min="6148" max="6148" width="14.28515625" style="91" customWidth="1"/>
    <col min="6149" max="6149" width="15.28515625" style="91" customWidth="1"/>
    <col min="6150" max="6152" width="8.85546875" style="91"/>
    <col min="6153" max="6153" width="43" style="91" customWidth="1"/>
    <col min="6154" max="6400" width="8.85546875" style="91"/>
    <col min="6401" max="6401" width="45.5703125" style="91" customWidth="1"/>
    <col min="6402" max="6403" width="11.5703125" style="91" customWidth="1"/>
    <col min="6404" max="6404" width="14.28515625" style="91" customWidth="1"/>
    <col min="6405" max="6405" width="15.28515625" style="91" customWidth="1"/>
    <col min="6406" max="6408" width="8.85546875" style="91"/>
    <col min="6409" max="6409" width="43" style="91" customWidth="1"/>
    <col min="6410" max="6656" width="8.85546875" style="91"/>
    <col min="6657" max="6657" width="45.5703125" style="91" customWidth="1"/>
    <col min="6658" max="6659" width="11.5703125" style="91" customWidth="1"/>
    <col min="6660" max="6660" width="14.28515625" style="91" customWidth="1"/>
    <col min="6661" max="6661" width="15.28515625" style="91" customWidth="1"/>
    <col min="6662" max="6664" width="8.85546875" style="91"/>
    <col min="6665" max="6665" width="43" style="91" customWidth="1"/>
    <col min="6666" max="6912" width="8.85546875" style="91"/>
    <col min="6913" max="6913" width="45.5703125" style="91" customWidth="1"/>
    <col min="6914" max="6915" width="11.5703125" style="91" customWidth="1"/>
    <col min="6916" max="6916" width="14.28515625" style="91" customWidth="1"/>
    <col min="6917" max="6917" width="15.28515625" style="91" customWidth="1"/>
    <col min="6918" max="6920" width="8.85546875" style="91"/>
    <col min="6921" max="6921" width="43" style="91" customWidth="1"/>
    <col min="6922" max="7168" width="8.85546875" style="91"/>
    <col min="7169" max="7169" width="45.5703125" style="91" customWidth="1"/>
    <col min="7170" max="7171" width="11.5703125" style="91" customWidth="1"/>
    <col min="7172" max="7172" width="14.28515625" style="91" customWidth="1"/>
    <col min="7173" max="7173" width="15.28515625" style="91" customWidth="1"/>
    <col min="7174" max="7176" width="8.85546875" style="91"/>
    <col min="7177" max="7177" width="43" style="91" customWidth="1"/>
    <col min="7178" max="7424" width="8.85546875" style="91"/>
    <col min="7425" max="7425" width="45.5703125" style="91" customWidth="1"/>
    <col min="7426" max="7427" width="11.5703125" style="91" customWidth="1"/>
    <col min="7428" max="7428" width="14.28515625" style="91" customWidth="1"/>
    <col min="7429" max="7429" width="15.28515625" style="91" customWidth="1"/>
    <col min="7430" max="7432" width="8.85546875" style="91"/>
    <col min="7433" max="7433" width="43" style="91" customWidth="1"/>
    <col min="7434" max="7680" width="8.85546875" style="91"/>
    <col min="7681" max="7681" width="45.5703125" style="91" customWidth="1"/>
    <col min="7682" max="7683" width="11.5703125" style="91" customWidth="1"/>
    <col min="7684" max="7684" width="14.28515625" style="91" customWidth="1"/>
    <col min="7685" max="7685" width="15.28515625" style="91" customWidth="1"/>
    <col min="7686" max="7688" width="8.85546875" style="91"/>
    <col min="7689" max="7689" width="43" style="91" customWidth="1"/>
    <col min="7690" max="7936" width="8.85546875" style="91"/>
    <col min="7937" max="7937" width="45.5703125" style="91" customWidth="1"/>
    <col min="7938" max="7939" width="11.5703125" style="91" customWidth="1"/>
    <col min="7940" max="7940" width="14.28515625" style="91" customWidth="1"/>
    <col min="7941" max="7941" width="15.28515625" style="91" customWidth="1"/>
    <col min="7942" max="7944" width="8.85546875" style="91"/>
    <col min="7945" max="7945" width="43" style="91" customWidth="1"/>
    <col min="7946" max="8192" width="8.85546875" style="91"/>
    <col min="8193" max="8193" width="45.5703125" style="91" customWidth="1"/>
    <col min="8194" max="8195" width="11.5703125" style="91" customWidth="1"/>
    <col min="8196" max="8196" width="14.28515625" style="91" customWidth="1"/>
    <col min="8197" max="8197" width="15.28515625" style="91" customWidth="1"/>
    <col min="8198" max="8200" width="8.85546875" style="91"/>
    <col min="8201" max="8201" width="43" style="91" customWidth="1"/>
    <col min="8202" max="8448" width="8.85546875" style="91"/>
    <col min="8449" max="8449" width="45.5703125" style="91" customWidth="1"/>
    <col min="8450" max="8451" width="11.5703125" style="91" customWidth="1"/>
    <col min="8452" max="8452" width="14.28515625" style="91" customWidth="1"/>
    <col min="8453" max="8453" width="15.28515625" style="91" customWidth="1"/>
    <col min="8454" max="8456" width="8.85546875" style="91"/>
    <col min="8457" max="8457" width="43" style="91" customWidth="1"/>
    <col min="8458" max="8704" width="8.85546875" style="91"/>
    <col min="8705" max="8705" width="45.5703125" style="91" customWidth="1"/>
    <col min="8706" max="8707" width="11.5703125" style="91" customWidth="1"/>
    <col min="8708" max="8708" width="14.28515625" style="91" customWidth="1"/>
    <col min="8709" max="8709" width="15.28515625" style="91" customWidth="1"/>
    <col min="8710" max="8712" width="8.85546875" style="91"/>
    <col min="8713" max="8713" width="43" style="91" customWidth="1"/>
    <col min="8714" max="8960" width="8.85546875" style="91"/>
    <col min="8961" max="8961" width="45.5703125" style="91" customWidth="1"/>
    <col min="8962" max="8963" width="11.5703125" style="91" customWidth="1"/>
    <col min="8964" max="8964" width="14.28515625" style="91" customWidth="1"/>
    <col min="8965" max="8965" width="15.28515625" style="91" customWidth="1"/>
    <col min="8966" max="8968" width="8.85546875" style="91"/>
    <col min="8969" max="8969" width="43" style="91" customWidth="1"/>
    <col min="8970" max="9216" width="8.85546875" style="91"/>
    <col min="9217" max="9217" width="45.5703125" style="91" customWidth="1"/>
    <col min="9218" max="9219" width="11.5703125" style="91" customWidth="1"/>
    <col min="9220" max="9220" width="14.28515625" style="91" customWidth="1"/>
    <col min="9221" max="9221" width="15.28515625" style="91" customWidth="1"/>
    <col min="9222" max="9224" width="8.85546875" style="91"/>
    <col min="9225" max="9225" width="43" style="91" customWidth="1"/>
    <col min="9226" max="9472" width="8.85546875" style="91"/>
    <col min="9473" max="9473" width="45.5703125" style="91" customWidth="1"/>
    <col min="9474" max="9475" width="11.5703125" style="91" customWidth="1"/>
    <col min="9476" max="9476" width="14.28515625" style="91" customWidth="1"/>
    <col min="9477" max="9477" width="15.28515625" style="91" customWidth="1"/>
    <col min="9478" max="9480" width="8.85546875" style="91"/>
    <col min="9481" max="9481" width="43" style="91" customWidth="1"/>
    <col min="9482" max="9728" width="8.85546875" style="91"/>
    <col min="9729" max="9729" width="45.5703125" style="91" customWidth="1"/>
    <col min="9730" max="9731" width="11.5703125" style="91" customWidth="1"/>
    <col min="9732" max="9732" width="14.28515625" style="91" customWidth="1"/>
    <col min="9733" max="9733" width="15.28515625" style="91" customWidth="1"/>
    <col min="9734" max="9736" width="8.85546875" style="91"/>
    <col min="9737" max="9737" width="43" style="91" customWidth="1"/>
    <col min="9738" max="9984" width="8.85546875" style="91"/>
    <col min="9985" max="9985" width="45.5703125" style="91" customWidth="1"/>
    <col min="9986" max="9987" width="11.5703125" style="91" customWidth="1"/>
    <col min="9988" max="9988" width="14.28515625" style="91" customWidth="1"/>
    <col min="9989" max="9989" width="15.28515625" style="91" customWidth="1"/>
    <col min="9990" max="9992" width="8.85546875" style="91"/>
    <col min="9993" max="9993" width="43" style="91" customWidth="1"/>
    <col min="9994" max="10240" width="8.85546875" style="91"/>
    <col min="10241" max="10241" width="45.5703125" style="91" customWidth="1"/>
    <col min="10242" max="10243" width="11.5703125" style="91" customWidth="1"/>
    <col min="10244" max="10244" width="14.28515625" style="91" customWidth="1"/>
    <col min="10245" max="10245" width="15.28515625" style="91" customWidth="1"/>
    <col min="10246" max="10248" width="8.85546875" style="91"/>
    <col min="10249" max="10249" width="43" style="91" customWidth="1"/>
    <col min="10250" max="10496" width="8.85546875" style="91"/>
    <col min="10497" max="10497" width="45.5703125" style="91" customWidth="1"/>
    <col min="10498" max="10499" width="11.5703125" style="91" customWidth="1"/>
    <col min="10500" max="10500" width="14.28515625" style="91" customWidth="1"/>
    <col min="10501" max="10501" width="15.28515625" style="91" customWidth="1"/>
    <col min="10502" max="10504" width="8.85546875" style="91"/>
    <col min="10505" max="10505" width="43" style="91" customWidth="1"/>
    <col min="10506" max="10752" width="8.85546875" style="91"/>
    <col min="10753" max="10753" width="45.5703125" style="91" customWidth="1"/>
    <col min="10754" max="10755" width="11.5703125" style="91" customWidth="1"/>
    <col min="10756" max="10756" width="14.28515625" style="91" customWidth="1"/>
    <col min="10757" max="10757" width="15.28515625" style="91" customWidth="1"/>
    <col min="10758" max="10760" width="8.85546875" style="91"/>
    <col min="10761" max="10761" width="43" style="91" customWidth="1"/>
    <col min="10762" max="11008" width="8.85546875" style="91"/>
    <col min="11009" max="11009" width="45.5703125" style="91" customWidth="1"/>
    <col min="11010" max="11011" width="11.5703125" style="91" customWidth="1"/>
    <col min="11012" max="11012" width="14.28515625" style="91" customWidth="1"/>
    <col min="11013" max="11013" width="15.28515625" style="91" customWidth="1"/>
    <col min="11014" max="11016" width="8.85546875" style="91"/>
    <col min="11017" max="11017" width="43" style="91" customWidth="1"/>
    <col min="11018" max="11264" width="8.85546875" style="91"/>
    <col min="11265" max="11265" width="45.5703125" style="91" customWidth="1"/>
    <col min="11266" max="11267" width="11.5703125" style="91" customWidth="1"/>
    <col min="11268" max="11268" width="14.28515625" style="91" customWidth="1"/>
    <col min="11269" max="11269" width="15.28515625" style="91" customWidth="1"/>
    <col min="11270" max="11272" width="8.85546875" style="91"/>
    <col min="11273" max="11273" width="43" style="91" customWidth="1"/>
    <col min="11274" max="11520" width="8.85546875" style="91"/>
    <col min="11521" max="11521" width="45.5703125" style="91" customWidth="1"/>
    <col min="11522" max="11523" width="11.5703125" style="91" customWidth="1"/>
    <col min="11524" max="11524" width="14.28515625" style="91" customWidth="1"/>
    <col min="11525" max="11525" width="15.28515625" style="91" customWidth="1"/>
    <col min="11526" max="11528" width="8.85546875" style="91"/>
    <col min="11529" max="11529" width="43" style="91" customWidth="1"/>
    <col min="11530" max="11776" width="8.85546875" style="91"/>
    <col min="11777" max="11777" width="45.5703125" style="91" customWidth="1"/>
    <col min="11778" max="11779" width="11.5703125" style="91" customWidth="1"/>
    <col min="11780" max="11780" width="14.28515625" style="91" customWidth="1"/>
    <col min="11781" max="11781" width="15.28515625" style="91" customWidth="1"/>
    <col min="11782" max="11784" width="8.85546875" style="91"/>
    <col min="11785" max="11785" width="43" style="91" customWidth="1"/>
    <col min="11786" max="12032" width="8.85546875" style="91"/>
    <col min="12033" max="12033" width="45.5703125" style="91" customWidth="1"/>
    <col min="12034" max="12035" width="11.5703125" style="91" customWidth="1"/>
    <col min="12036" max="12036" width="14.28515625" style="91" customWidth="1"/>
    <col min="12037" max="12037" width="15.28515625" style="91" customWidth="1"/>
    <col min="12038" max="12040" width="8.85546875" style="91"/>
    <col min="12041" max="12041" width="43" style="91" customWidth="1"/>
    <col min="12042" max="12288" width="8.85546875" style="91"/>
    <col min="12289" max="12289" width="45.5703125" style="91" customWidth="1"/>
    <col min="12290" max="12291" width="11.5703125" style="91" customWidth="1"/>
    <col min="12292" max="12292" width="14.28515625" style="91" customWidth="1"/>
    <col min="12293" max="12293" width="15.28515625" style="91" customWidth="1"/>
    <col min="12294" max="12296" width="8.85546875" style="91"/>
    <col min="12297" max="12297" width="43" style="91" customWidth="1"/>
    <col min="12298" max="12544" width="8.85546875" style="91"/>
    <col min="12545" max="12545" width="45.5703125" style="91" customWidth="1"/>
    <col min="12546" max="12547" width="11.5703125" style="91" customWidth="1"/>
    <col min="12548" max="12548" width="14.28515625" style="91" customWidth="1"/>
    <col min="12549" max="12549" width="15.28515625" style="91" customWidth="1"/>
    <col min="12550" max="12552" width="8.85546875" style="91"/>
    <col min="12553" max="12553" width="43" style="91" customWidth="1"/>
    <col min="12554" max="12800" width="8.85546875" style="91"/>
    <col min="12801" max="12801" width="45.5703125" style="91" customWidth="1"/>
    <col min="12802" max="12803" width="11.5703125" style="91" customWidth="1"/>
    <col min="12804" max="12804" width="14.28515625" style="91" customWidth="1"/>
    <col min="12805" max="12805" width="15.28515625" style="91" customWidth="1"/>
    <col min="12806" max="12808" width="8.85546875" style="91"/>
    <col min="12809" max="12809" width="43" style="91" customWidth="1"/>
    <col min="12810" max="13056" width="8.85546875" style="91"/>
    <col min="13057" max="13057" width="45.5703125" style="91" customWidth="1"/>
    <col min="13058" max="13059" width="11.5703125" style="91" customWidth="1"/>
    <col min="13060" max="13060" width="14.28515625" style="91" customWidth="1"/>
    <col min="13061" max="13061" width="15.28515625" style="91" customWidth="1"/>
    <col min="13062" max="13064" width="8.85546875" style="91"/>
    <col min="13065" max="13065" width="43" style="91" customWidth="1"/>
    <col min="13066" max="13312" width="8.85546875" style="91"/>
    <col min="13313" max="13313" width="45.5703125" style="91" customWidth="1"/>
    <col min="13314" max="13315" width="11.5703125" style="91" customWidth="1"/>
    <col min="13316" max="13316" width="14.28515625" style="91" customWidth="1"/>
    <col min="13317" max="13317" width="15.28515625" style="91" customWidth="1"/>
    <col min="13318" max="13320" width="8.85546875" style="91"/>
    <col min="13321" max="13321" width="43" style="91" customWidth="1"/>
    <col min="13322" max="13568" width="8.85546875" style="91"/>
    <col min="13569" max="13569" width="45.5703125" style="91" customWidth="1"/>
    <col min="13570" max="13571" width="11.5703125" style="91" customWidth="1"/>
    <col min="13572" max="13572" width="14.28515625" style="91" customWidth="1"/>
    <col min="13573" max="13573" width="15.28515625" style="91" customWidth="1"/>
    <col min="13574" max="13576" width="8.85546875" style="91"/>
    <col min="13577" max="13577" width="43" style="91" customWidth="1"/>
    <col min="13578" max="13824" width="8.85546875" style="91"/>
    <col min="13825" max="13825" width="45.5703125" style="91" customWidth="1"/>
    <col min="13826" max="13827" width="11.5703125" style="91" customWidth="1"/>
    <col min="13828" max="13828" width="14.28515625" style="91" customWidth="1"/>
    <col min="13829" max="13829" width="15.28515625" style="91" customWidth="1"/>
    <col min="13830" max="13832" width="8.85546875" style="91"/>
    <col min="13833" max="13833" width="43" style="91" customWidth="1"/>
    <col min="13834" max="14080" width="8.85546875" style="91"/>
    <col min="14081" max="14081" width="45.5703125" style="91" customWidth="1"/>
    <col min="14082" max="14083" width="11.5703125" style="91" customWidth="1"/>
    <col min="14084" max="14084" width="14.28515625" style="91" customWidth="1"/>
    <col min="14085" max="14085" width="15.28515625" style="91" customWidth="1"/>
    <col min="14086" max="14088" width="8.85546875" style="91"/>
    <col min="14089" max="14089" width="43" style="91" customWidth="1"/>
    <col min="14090" max="14336" width="8.85546875" style="91"/>
    <col min="14337" max="14337" width="45.5703125" style="91" customWidth="1"/>
    <col min="14338" max="14339" width="11.5703125" style="91" customWidth="1"/>
    <col min="14340" max="14340" width="14.28515625" style="91" customWidth="1"/>
    <col min="14341" max="14341" width="15.28515625" style="91" customWidth="1"/>
    <col min="14342" max="14344" width="8.85546875" style="91"/>
    <col min="14345" max="14345" width="43" style="91" customWidth="1"/>
    <col min="14346" max="14592" width="8.85546875" style="91"/>
    <col min="14593" max="14593" width="45.5703125" style="91" customWidth="1"/>
    <col min="14594" max="14595" width="11.5703125" style="91" customWidth="1"/>
    <col min="14596" max="14596" width="14.28515625" style="91" customWidth="1"/>
    <col min="14597" max="14597" width="15.28515625" style="91" customWidth="1"/>
    <col min="14598" max="14600" width="8.85546875" style="91"/>
    <col min="14601" max="14601" width="43" style="91" customWidth="1"/>
    <col min="14602" max="14848" width="8.85546875" style="91"/>
    <col min="14849" max="14849" width="45.5703125" style="91" customWidth="1"/>
    <col min="14850" max="14851" width="11.5703125" style="91" customWidth="1"/>
    <col min="14852" max="14852" width="14.28515625" style="91" customWidth="1"/>
    <col min="14853" max="14853" width="15.28515625" style="91" customWidth="1"/>
    <col min="14854" max="14856" width="8.85546875" style="91"/>
    <col min="14857" max="14857" width="43" style="91" customWidth="1"/>
    <col min="14858" max="15104" width="8.85546875" style="91"/>
    <col min="15105" max="15105" width="45.5703125" style="91" customWidth="1"/>
    <col min="15106" max="15107" width="11.5703125" style="91" customWidth="1"/>
    <col min="15108" max="15108" width="14.28515625" style="91" customWidth="1"/>
    <col min="15109" max="15109" width="15.28515625" style="91" customWidth="1"/>
    <col min="15110" max="15112" width="8.85546875" style="91"/>
    <col min="15113" max="15113" width="43" style="91" customWidth="1"/>
    <col min="15114" max="15360" width="8.85546875" style="91"/>
    <col min="15361" max="15361" width="45.5703125" style="91" customWidth="1"/>
    <col min="15362" max="15363" width="11.5703125" style="91" customWidth="1"/>
    <col min="15364" max="15364" width="14.28515625" style="91" customWidth="1"/>
    <col min="15365" max="15365" width="15.28515625" style="91" customWidth="1"/>
    <col min="15366" max="15368" width="8.85546875" style="91"/>
    <col min="15369" max="15369" width="43" style="91" customWidth="1"/>
    <col min="15370" max="15616" width="8.85546875" style="91"/>
    <col min="15617" max="15617" width="45.5703125" style="91" customWidth="1"/>
    <col min="15618" max="15619" width="11.5703125" style="91" customWidth="1"/>
    <col min="15620" max="15620" width="14.28515625" style="91" customWidth="1"/>
    <col min="15621" max="15621" width="15.28515625" style="91" customWidth="1"/>
    <col min="15622" max="15624" width="8.85546875" style="91"/>
    <col min="15625" max="15625" width="43" style="91" customWidth="1"/>
    <col min="15626" max="15872" width="8.85546875" style="91"/>
    <col min="15873" max="15873" width="45.5703125" style="91" customWidth="1"/>
    <col min="15874" max="15875" width="11.5703125" style="91" customWidth="1"/>
    <col min="15876" max="15876" width="14.28515625" style="91" customWidth="1"/>
    <col min="15877" max="15877" width="15.28515625" style="91" customWidth="1"/>
    <col min="15878" max="15880" width="8.85546875" style="91"/>
    <col min="15881" max="15881" width="43" style="91" customWidth="1"/>
    <col min="15882" max="16128" width="8.85546875" style="91"/>
    <col min="16129" max="16129" width="45.5703125" style="91" customWidth="1"/>
    <col min="16130" max="16131" width="11.5703125" style="91" customWidth="1"/>
    <col min="16132" max="16132" width="14.28515625" style="91" customWidth="1"/>
    <col min="16133" max="16133" width="15.28515625" style="91" customWidth="1"/>
    <col min="16134" max="16136" width="8.85546875" style="91"/>
    <col min="16137" max="16137" width="43" style="91" customWidth="1"/>
    <col min="16138" max="16384" width="8.85546875" style="91"/>
  </cols>
  <sheetData>
    <row r="1" spans="1:11" s="78" customFormat="1" ht="41.25" customHeight="1" x14ac:dyDescent="0.3">
      <c r="A1" s="174" t="s">
        <v>94</v>
      </c>
      <c r="B1" s="174"/>
      <c r="C1" s="174"/>
      <c r="D1" s="174"/>
      <c r="E1" s="174"/>
    </row>
    <row r="2" spans="1:11" s="78" customFormat="1" ht="21.75" customHeight="1" x14ac:dyDescent="0.3">
      <c r="A2" s="175" t="s">
        <v>108</v>
      </c>
      <c r="B2" s="175"/>
      <c r="C2" s="175"/>
      <c r="D2" s="175"/>
      <c r="E2" s="175"/>
    </row>
    <row r="3" spans="1:11" s="80" customFormat="1" ht="12" customHeight="1" thickBot="1" x14ac:dyDescent="0.25">
      <c r="A3" s="101"/>
      <c r="B3" s="101"/>
      <c r="C3" s="101"/>
      <c r="D3" s="101"/>
      <c r="E3" s="101"/>
    </row>
    <row r="4" spans="1:11" s="80" customFormat="1" ht="21" customHeight="1" x14ac:dyDescent="0.2">
      <c r="A4" s="176"/>
      <c r="B4" s="178" t="s">
        <v>64</v>
      </c>
      <c r="C4" s="180" t="s">
        <v>65</v>
      </c>
      <c r="D4" s="182" t="s">
        <v>96</v>
      </c>
      <c r="E4" s="183"/>
    </row>
    <row r="5" spans="1:11" s="80" customFormat="1" ht="26.25" customHeight="1" x14ac:dyDescent="0.2">
      <c r="A5" s="177"/>
      <c r="B5" s="179"/>
      <c r="C5" s="181"/>
      <c r="D5" s="102" t="s">
        <v>97</v>
      </c>
      <c r="E5" s="103" t="s">
        <v>11</v>
      </c>
    </row>
    <row r="6" spans="1:11" s="109" customFormat="1" ht="34.5" customHeight="1" x14ac:dyDescent="0.2">
      <c r="A6" s="104" t="s">
        <v>98</v>
      </c>
      <c r="B6" s="105">
        <f>SUM(B7:B25)</f>
        <v>23293</v>
      </c>
      <c r="C6" s="106">
        <f>SUM(C7:C25)</f>
        <v>12569</v>
      </c>
      <c r="D6" s="107">
        <f>C6-B6</f>
        <v>-10724</v>
      </c>
      <c r="E6" s="108">
        <f>ROUND(C6/B6*100,1)</f>
        <v>54</v>
      </c>
    </row>
    <row r="7" spans="1:11" ht="39.75" customHeight="1" x14ac:dyDescent="0.2">
      <c r="A7" s="110" t="s">
        <v>109</v>
      </c>
      <c r="B7" s="99">
        <v>328</v>
      </c>
      <c r="C7" s="99">
        <v>138</v>
      </c>
      <c r="D7" s="111">
        <f t="shared" ref="D7:D25" si="0">C7-B7</f>
        <v>-190</v>
      </c>
      <c r="E7" s="112">
        <f t="shared" ref="E7:E25" si="1">ROUND(C7/B7*100,1)</f>
        <v>42.1</v>
      </c>
      <c r="F7" s="109"/>
      <c r="G7" s="113"/>
      <c r="I7" s="114"/>
    </row>
    <row r="8" spans="1:11" ht="44.25" customHeight="1" x14ac:dyDescent="0.2">
      <c r="A8" s="110" t="s">
        <v>110</v>
      </c>
      <c r="B8" s="99">
        <v>28</v>
      </c>
      <c r="C8" s="99">
        <v>17</v>
      </c>
      <c r="D8" s="111">
        <f t="shared" si="0"/>
        <v>-11</v>
      </c>
      <c r="E8" s="112">
        <f t="shared" si="1"/>
        <v>60.7</v>
      </c>
      <c r="F8" s="109"/>
      <c r="G8" s="113"/>
      <c r="I8" s="114"/>
    </row>
    <row r="9" spans="1:11" s="93" customFormat="1" ht="27" customHeight="1" x14ac:dyDescent="0.2">
      <c r="A9" s="110" t="s">
        <v>111</v>
      </c>
      <c r="B9" s="99">
        <v>186</v>
      </c>
      <c r="C9" s="99">
        <v>231</v>
      </c>
      <c r="D9" s="111">
        <f t="shared" si="0"/>
        <v>45</v>
      </c>
      <c r="E9" s="112">
        <f t="shared" si="1"/>
        <v>124.2</v>
      </c>
      <c r="F9" s="109"/>
      <c r="G9" s="113"/>
      <c r="H9" s="91"/>
      <c r="I9" s="114"/>
    </row>
    <row r="10" spans="1:11" ht="43.5" customHeight="1" x14ac:dyDescent="0.2">
      <c r="A10" s="110" t="s">
        <v>112</v>
      </c>
      <c r="B10" s="99">
        <v>2177</v>
      </c>
      <c r="C10" s="99">
        <v>41</v>
      </c>
      <c r="D10" s="111">
        <f t="shared" si="0"/>
        <v>-2136</v>
      </c>
      <c r="E10" s="112">
        <f t="shared" si="1"/>
        <v>1.9</v>
      </c>
      <c r="F10" s="109"/>
      <c r="G10" s="113"/>
      <c r="I10" s="114"/>
      <c r="K10" s="115"/>
    </row>
    <row r="11" spans="1:11" ht="42" customHeight="1" x14ac:dyDescent="0.2">
      <c r="A11" s="110" t="s">
        <v>113</v>
      </c>
      <c r="B11" s="99">
        <v>109</v>
      </c>
      <c r="C11" s="99">
        <v>278</v>
      </c>
      <c r="D11" s="111">
        <f t="shared" si="0"/>
        <v>169</v>
      </c>
      <c r="E11" s="112">
        <f t="shared" si="1"/>
        <v>255</v>
      </c>
      <c r="F11" s="109"/>
      <c r="G11" s="113"/>
      <c r="I11" s="114"/>
    </row>
    <row r="12" spans="1:11" ht="19.5" customHeight="1" x14ac:dyDescent="0.2">
      <c r="A12" s="110" t="s">
        <v>114</v>
      </c>
      <c r="B12" s="99">
        <v>8</v>
      </c>
      <c r="C12" s="99">
        <v>49</v>
      </c>
      <c r="D12" s="111">
        <f t="shared" si="0"/>
        <v>41</v>
      </c>
      <c r="E12" s="112">
        <f t="shared" si="1"/>
        <v>612.5</v>
      </c>
      <c r="F12" s="109"/>
      <c r="G12" s="113"/>
      <c r="I12" s="116"/>
    </row>
    <row r="13" spans="1:11" ht="41.25" customHeight="1" x14ac:dyDescent="0.2">
      <c r="A13" s="110" t="s">
        <v>115</v>
      </c>
      <c r="B13" s="99">
        <v>1082</v>
      </c>
      <c r="C13" s="99">
        <v>312</v>
      </c>
      <c r="D13" s="111">
        <f t="shared" si="0"/>
        <v>-770</v>
      </c>
      <c r="E13" s="112">
        <f t="shared" si="1"/>
        <v>28.8</v>
      </c>
      <c r="F13" s="109"/>
      <c r="G13" s="113"/>
      <c r="I13" s="114"/>
    </row>
    <row r="14" spans="1:11" ht="41.25" customHeight="1" x14ac:dyDescent="0.2">
      <c r="A14" s="110" t="s">
        <v>116</v>
      </c>
      <c r="B14" s="99">
        <v>31</v>
      </c>
      <c r="C14" s="99">
        <v>45</v>
      </c>
      <c r="D14" s="111">
        <f t="shared" si="0"/>
        <v>14</v>
      </c>
      <c r="E14" s="112">
        <f t="shared" si="1"/>
        <v>145.19999999999999</v>
      </c>
      <c r="F14" s="109"/>
      <c r="G14" s="113"/>
      <c r="I14" s="114"/>
    </row>
    <row r="15" spans="1:11" ht="42" customHeight="1" x14ac:dyDescent="0.2">
      <c r="A15" s="110" t="s">
        <v>117</v>
      </c>
      <c r="B15" s="99">
        <v>3</v>
      </c>
      <c r="C15" s="99">
        <v>1</v>
      </c>
      <c r="D15" s="111">
        <f t="shared" si="0"/>
        <v>-2</v>
      </c>
      <c r="E15" s="112">
        <f t="shared" si="1"/>
        <v>33.299999999999997</v>
      </c>
      <c r="F15" s="109"/>
      <c r="G15" s="113"/>
      <c r="I15" s="114"/>
    </row>
    <row r="16" spans="1:11" ht="23.25" customHeight="1" x14ac:dyDescent="0.2">
      <c r="A16" s="110" t="s">
        <v>118</v>
      </c>
      <c r="B16" s="99">
        <v>251</v>
      </c>
      <c r="C16" s="99">
        <v>124</v>
      </c>
      <c r="D16" s="111">
        <f t="shared" si="0"/>
        <v>-127</v>
      </c>
      <c r="E16" s="112">
        <f t="shared" si="1"/>
        <v>49.4</v>
      </c>
      <c r="F16" s="109"/>
      <c r="G16" s="113"/>
      <c r="I16" s="114"/>
    </row>
    <row r="17" spans="1:9" ht="22.5" customHeight="1" x14ac:dyDescent="0.2">
      <c r="A17" s="110" t="s">
        <v>119</v>
      </c>
      <c r="B17" s="98">
        <v>12</v>
      </c>
      <c r="C17" s="98">
        <v>49</v>
      </c>
      <c r="D17" s="111">
        <f t="shared" si="0"/>
        <v>37</v>
      </c>
      <c r="E17" s="112">
        <f t="shared" si="1"/>
        <v>408.3</v>
      </c>
      <c r="F17" s="109"/>
      <c r="G17" s="113"/>
      <c r="I17" s="114"/>
    </row>
    <row r="18" spans="1:9" ht="22.5" customHeight="1" x14ac:dyDescent="0.2">
      <c r="A18" s="110" t="s">
        <v>120</v>
      </c>
      <c r="B18" s="99">
        <v>101</v>
      </c>
      <c r="C18" s="99">
        <v>145</v>
      </c>
      <c r="D18" s="111">
        <f t="shared" si="0"/>
        <v>44</v>
      </c>
      <c r="E18" s="112">
        <f t="shared" si="1"/>
        <v>143.6</v>
      </c>
      <c r="F18" s="109"/>
      <c r="G18" s="113"/>
      <c r="I18" s="114"/>
    </row>
    <row r="19" spans="1:9" ht="38.25" customHeight="1" x14ac:dyDescent="0.2">
      <c r="A19" s="110" t="s">
        <v>121</v>
      </c>
      <c r="B19" s="99">
        <v>1422</v>
      </c>
      <c r="C19" s="99">
        <v>515</v>
      </c>
      <c r="D19" s="111">
        <f t="shared" si="0"/>
        <v>-907</v>
      </c>
      <c r="E19" s="112">
        <f t="shared" si="1"/>
        <v>36.200000000000003</v>
      </c>
      <c r="F19" s="109"/>
      <c r="G19" s="113"/>
      <c r="I19" s="117"/>
    </row>
    <row r="20" spans="1:9" ht="35.25" customHeight="1" x14ac:dyDescent="0.2">
      <c r="A20" s="110" t="s">
        <v>122</v>
      </c>
      <c r="B20" s="99">
        <v>1109</v>
      </c>
      <c r="C20" s="99">
        <v>277</v>
      </c>
      <c r="D20" s="111">
        <f t="shared" si="0"/>
        <v>-832</v>
      </c>
      <c r="E20" s="112">
        <f t="shared" si="1"/>
        <v>25</v>
      </c>
      <c r="F20" s="109"/>
      <c r="G20" s="113"/>
      <c r="I20" s="114"/>
    </row>
    <row r="21" spans="1:9" ht="41.25" customHeight="1" x14ac:dyDescent="0.2">
      <c r="A21" s="110" t="s">
        <v>123</v>
      </c>
      <c r="B21" s="99">
        <v>11472</v>
      </c>
      <c r="C21" s="99">
        <v>6577</v>
      </c>
      <c r="D21" s="111">
        <f t="shared" si="0"/>
        <v>-4895</v>
      </c>
      <c r="E21" s="112">
        <f t="shared" si="1"/>
        <v>57.3</v>
      </c>
      <c r="F21" s="109"/>
      <c r="G21" s="113"/>
      <c r="I21" s="114"/>
    </row>
    <row r="22" spans="1:9" ht="19.5" customHeight="1" x14ac:dyDescent="0.2">
      <c r="A22" s="110" t="s">
        <v>124</v>
      </c>
      <c r="B22" s="99">
        <v>1435</v>
      </c>
      <c r="C22" s="99">
        <v>1138</v>
      </c>
      <c r="D22" s="111">
        <f t="shared" si="0"/>
        <v>-297</v>
      </c>
      <c r="E22" s="112">
        <f t="shared" si="1"/>
        <v>79.3</v>
      </c>
      <c r="F22" s="109"/>
      <c r="G22" s="113"/>
      <c r="I22" s="114"/>
    </row>
    <row r="23" spans="1:9" ht="39" customHeight="1" x14ac:dyDescent="0.2">
      <c r="A23" s="110" t="s">
        <v>125</v>
      </c>
      <c r="B23" s="99">
        <v>3364</v>
      </c>
      <c r="C23" s="99">
        <v>2455</v>
      </c>
      <c r="D23" s="111">
        <f t="shared" si="0"/>
        <v>-909</v>
      </c>
      <c r="E23" s="112">
        <f t="shared" si="1"/>
        <v>73</v>
      </c>
      <c r="F23" s="109"/>
      <c r="G23" s="113"/>
      <c r="I23" s="114"/>
    </row>
    <row r="24" spans="1:9" ht="38.25" customHeight="1" x14ac:dyDescent="0.2">
      <c r="A24" s="110" t="s">
        <v>126</v>
      </c>
      <c r="B24" s="99">
        <v>109</v>
      </c>
      <c r="C24" s="99">
        <v>99</v>
      </c>
      <c r="D24" s="111">
        <f t="shared" si="0"/>
        <v>-10</v>
      </c>
      <c r="E24" s="112">
        <f t="shared" si="1"/>
        <v>90.8</v>
      </c>
      <c r="F24" s="109"/>
      <c r="G24" s="113"/>
      <c r="I24" s="114"/>
    </row>
    <row r="25" spans="1:9" ht="22.5" customHeight="1" thickBot="1" x14ac:dyDescent="0.25">
      <c r="A25" s="118" t="s">
        <v>127</v>
      </c>
      <c r="B25" s="99">
        <v>66</v>
      </c>
      <c r="C25" s="99">
        <v>78</v>
      </c>
      <c r="D25" s="111">
        <f t="shared" si="0"/>
        <v>12</v>
      </c>
      <c r="E25" s="112">
        <f t="shared" si="1"/>
        <v>118.2</v>
      </c>
      <c r="F25" s="109"/>
      <c r="G25" s="113"/>
      <c r="I25" s="114"/>
    </row>
    <row r="26" spans="1:9" ht="15.75" x14ac:dyDescent="0.2">
      <c r="A26" s="97"/>
      <c r="B26" s="97"/>
      <c r="C26" s="97"/>
      <c r="D26" s="97"/>
      <c r="E26" s="97"/>
      <c r="I26" s="114"/>
    </row>
    <row r="27" spans="1:9" x14ac:dyDescent="0.2">
      <c r="A27" s="97"/>
      <c r="B27" s="97"/>
      <c r="C27" s="97"/>
      <c r="D27" s="97"/>
      <c r="E27" s="97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52.85546875" style="91" customWidth="1"/>
    <col min="2" max="2" width="21.28515625" style="91" customWidth="1"/>
    <col min="3" max="4" width="22" style="91" customWidth="1"/>
    <col min="5" max="5" width="21.5703125" style="91" customWidth="1"/>
    <col min="6" max="6" width="8.85546875" style="91"/>
    <col min="7" max="7" width="10.85546875" style="91" bestFit="1" customWidth="1"/>
    <col min="8" max="256" width="8.85546875" style="91"/>
    <col min="257" max="257" width="52.85546875" style="91" customWidth="1"/>
    <col min="258" max="258" width="21.28515625" style="91" customWidth="1"/>
    <col min="259" max="260" width="22" style="91" customWidth="1"/>
    <col min="261" max="261" width="21.5703125" style="91" customWidth="1"/>
    <col min="262" max="262" width="8.85546875" style="91"/>
    <col min="263" max="263" width="10.85546875" style="91" bestFit="1" customWidth="1"/>
    <col min="264" max="512" width="8.85546875" style="91"/>
    <col min="513" max="513" width="52.85546875" style="91" customWidth="1"/>
    <col min="514" max="514" width="21.28515625" style="91" customWidth="1"/>
    <col min="515" max="516" width="22" style="91" customWidth="1"/>
    <col min="517" max="517" width="21.5703125" style="91" customWidth="1"/>
    <col min="518" max="518" width="8.85546875" style="91"/>
    <col min="519" max="519" width="10.85546875" style="91" bestFit="1" customWidth="1"/>
    <col min="520" max="768" width="8.85546875" style="91"/>
    <col min="769" max="769" width="52.85546875" style="91" customWidth="1"/>
    <col min="770" max="770" width="21.28515625" style="91" customWidth="1"/>
    <col min="771" max="772" width="22" style="91" customWidth="1"/>
    <col min="773" max="773" width="21.5703125" style="91" customWidth="1"/>
    <col min="774" max="774" width="8.85546875" style="91"/>
    <col min="775" max="775" width="10.85546875" style="91" bestFit="1" customWidth="1"/>
    <col min="776" max="1024" width="8.85546875" style="91"/>
    <col min="1025" max="1025" width="52.85546875" style="91" customWidth="1"/>
    <col min="1026" max="1026" width="21.28515625" style="91" customWidth="1"/>
    <col min="1027" max="1028" width="22" style="91" customWidth="1"/>
    <col min="1029" max="1029" width="21.5703125" style="91" customWidth="1"/>
    <col min="1030" max="1030" width="8.85546875" style="91"/>
    <col min="1031" max="1031" width="10.85546875" style="91" bestFit="1" customWidth="1"/>
    <col min="1032" max="1280" width="8.85546875" style="91"/>
    <col min="1281" max="1281" width="52.85546875" style="91" customWidth="1"/>
    <col min="1282" max="1282" width="21.28515625" style="91" customWidth="1"/>
    <col min="1283" max="1284" width="22" style="91" customWidth="1"/>
    <col min="1285" max="1285" width="21.5703125" style="91" customWidth="1"/>
    <col min="1286" max="1286" width="8.85546875" style="91"/>
    <col min="1287" max="1287" width="10.85546875" style="91" bestFit="1" customWidth="1"/>
    <col min="1288" max="1536" width="8.85546875" style="91"/>
    <col min="1537" max="1537" width="52.85546875" style="91" customWidth="1"/>
    <col min="1538" max="1538" width="21.28515625" style="91" customWidth="1"/>
    <col min="1539" max="1540" width="22" style="91" customWidth="1"/>
    <col min="1541" max="1541" width="21.5703125" style="91" customWidth="1"/>
    <col min="1542" max="1542" width="8.85546875" style="91"/>
    <col min="1543" max="1543" width="10.85546875" style="91" bestFit="1" customWidth="1"/>
    <col min="1544" max="1792" width="8.85546875" style="91"/>
    <col min="1793" max="1793" width="52.85546875" style="91" customWidth="1"/>
    <col min="1794" max="1794" width="21.28515625" style="91" customWidth="1"/>
    <col min="1795" max="1796" width="22" style="91" customWidth="1"/>
    <col min="1797" max="1797" width="21.5703125" style="91" customWidth="1"/>
    <col min="1798" max="1798" width="8.85546875" style="91"/>
    <col min="1799" max="1799" width="10.85546875" style="91" bestFit="1" customWidth="1"/>
    <col min="1800" max="2048" width="8.85546875" style="91"/>
    <col min="2049" max="2049" width="52.85546875" style="91" customWidth="1"/>
    <col min="2050" max="2050" width="21.28515625" style="91" customWidth="1"/>
    <col min="2051" max="2052" width="22" style="91" customWidth="1"/>
    <col min="2053" max="2053" width="21.5703125" style="91" customWidth="1"/>
    <col min="2054" max="2054" width="8.85546875" style="91"/>
    <col min="2055" max="2055" width="10.85546875" style="91" bestFit="1" customWidth="1"/>
    <col min="2056" max="2304" width="8.85546875" style="91"/>
    <col min="2305" max="2305" width="52.85546875" style="91" customWidth="1"/>
    <col min="2306" max="2306" width="21.28515625" style="91" customWidth="1"/>
    <col min="2307" max="2308" width="22" style="91" customWidth="1"/>
    <col min="2309" max="2309" width="21.5703125" style="91" customWidth="1"/>
    <col min="2310" max="2310" width="8.85546875" style="91"/>
    <col min="2311" max="2311" width="10.85546875" style="91" bestFit="1" customWidth="1"/>
    <col min="2312" max="2560" width="8.85546875" style="91"/>
    <col min="2561" max="2561" width="52.85546875" style="91" customWidth="1"/>
    <col min="2562" max="2562" width="21.28515625" style="91" customWidth="1"/>
    <col min="2563" max="2564" width="22" style="91" customWidth="1"/>
    <col min="2565" max="2565" width="21.5703125" style="91" customWidth="1"/>
    <col min="2566" max="2566" width="8.85546875" style="91"/>
    <col min="2567" max="2567" width="10.85546875" style="91" bestFit="1" customWidth="1"/>
    <col min="2568" max="2816" width="8.85546875" style="91"/>
    <col min="2817" max="2817" width="52.85546875" style="91" customWidth="1"/>
    <col min="2818" max="2818" width="21.28515625" style="91" customWidth="1"/>
    <col min="2819" max="2820" width="22" style="91" customWidth="1"/>
    <col min="2821" max="2821" width="21.5703125" style="91" customWidth="1"/>
    <col min="2822" max="2822" width="8.85546875" style="91"/>
    <col min="2823" max="2823" width="10.85546875" style="91" bestFit="1" customWidth="1"/>
    <col min="2824" max="3072" width="8.85546875" style="91"/>
    <col min="3073" max="3073" width="52.85546875" style="91" customWidth="1"/>
    <col min="3074" max="3074" width="21.28515625" style="91" customWidth="1"/>
    <col min="3075" max="3076" width="22" style="91" customWidth="1"/>
    <col min="3077" max="3077" width="21.5703125" style="91" customWidth="1"/>
    <col min="3078" max="3078" width="8.85546875" style="91"/>
    <col min="3079" max="3079" width="10.85546875" style="91" bestFit="1" customWidth="1"/>
    <col min="3080" max="3328" width="8.85546875" style="91"/>
    <col min="3329" max="3329" width="52.85546875" style="91" customWidth="1"/>
    <col min="3330" max="3330" width="21.28515625" style="91" customWidth="1"/>
    <col min="3331" max="3332" width="22" style="91" customWidth="1"/>
    <col min="3333" max="3333" width="21.5703125" style="91" customWidth="1"/>
    <col min="3334" max="3334" width="8.85546875" style="91"/>
    <col min="3335" max="3335" width="10.85546875" style="91" bestFit="1" customWidth="1"/>
    <col min="3336" max="3584" width="8.85546875" style="91"/>
    <col min="3585" max="3585" width="52.85546875" style="91" customWidth="1"/>
    <col min="3586" max="3586" width="21.28515625" style="91" customWidth="1"/>
    <col min="3587" max="3588" width="22" style="91" customWidth="1"/>
    <col min="3589" max="3589" width="21.5703125" style="91" customWidth="1"/>
    <col min="3590" max="3590" width="8.85546875" style="91"/>
    <col min="3591" max="3591" width="10.85546875" style="91" bestFit="1" customWidth="1"/>
    <col min="3592" max="3840" width="8.85546875" style="91"/>
    <col min="3841" max="3841" width="52.85546875" style="91" customWidth="1"/>
    <col min="3842" max="3842" width="21.28515625" style="91" customWidth="1"/>
    <col min="3843" max="3844" width="22" style="91" customWidth="1"/>
    <col min="3845" max="3845" width="21.5703125" style="91" customWidth="1"/>
    <col min="3846" max="3846" width="8.85546875" style="91"/>
    <col min="3847" max="3847" width="10.85546875" style="91" bestFit="1" customWidth="1"/>
    <col min="3848" max="4096" width="8.85546875" style="91"/>
    <col min="4097" max="4097" width="52.85546875" style="91" customWidth="1"/>
    <col min="4098" max="4098" width="21.28515625" style="91" customWidth="1"/>
    <col min="4099" max="4100" width="22" style="91" customWidth="1"/>
    <col min="4101" max="4101" width="21.5703125" style="91" customWidth="1"/>
    <col min="4102" max="4102" width="8.85546875" style="91"/>
    <col min="4103" max="4103" width="10.85546875" style="91" bestFit="1" customWidth="1"/>
    <col min="4104" max="4352" width="8.85546875" style="91"/>
    <col min="4353" max="4353" width="52.85546875" style="91" customWidth="1"/>
    <col min="4354" max="4354" width="21.28515625" style="91" customWidth="1"/>
    <col min="4355" max="4356" width="22" style="91" customWidth="1"/>
    <col min="4357" max="4357" width="21.5703125" style="91" customWidth="1"/>
    <col min="4358" max="4358" width="8.85546875" style="91"/>
    <col min="4359" max="4359" width="10.85546875" style="91" bestFit="1" customWidth="1"/>
    <col min="4360" max="4608" width="8.85546875" style="91"/>
    <col min="4609" max="4609" width="52.85546875" style="91" customWidth="1"/>
    <col min="4610" max="4610" width="21.28515625" style="91" customWidth="1"/>
    <col min="4611" max="4612" width="22" style="91" customWidth="1"/>
    <col min="4613" max="4613" width="21.5703125" style="91" customWidth="1"/>
    <col min="4614" max="4614" width="8.85546875" style="91"/>
    <col min="4615" max="4615" width="10.85546875" style="91" bestFit="1" customWidth="1"/>
    <col min="4616" max="4864" width="8.85546875" style="91"/>
    <col min="4865" max="4865" width="52.85546875" style="91" customWidth="1"/>
    <col min="4866" max="4866" width="21.28515625" style="91" customWidth="1"/>
    <col min="4867" max="4868" width="22" style="91" customWidth="1"/>
    <col min="4869" max="4869" width="21.5703125" style="91" customWidth="1"/>
    <col min="4870" max="4870" width="8.85546875" style="91"/>
    <col min="4871" max="4871" width="10.85546875" style="91" bestFit="1" customWidth="1"/>
    <col min="4872" max="5120" width="8.85546875" style="91"/>
    <col min="5121" max="5121" width="52.85546875" style="91" customWidth="1"/>
    <col min="5122" max="5122" width="21.28515625" style="91" customWidth="1"/>
    <col min="5123" max="5124" width="22" style="91" customWidth="1"/>
    <col min="5125" max="5125" width="21.5703125" style="91" customWidth="1"/>
    <col min="5126" max="5126" width="8.85546875" style="91"/>
    <col min="5127" max="5127" width="10.85546875" style="91" bestFit="1" customWidth="1"/>
    <col min="5128" max="5376" width="8.85546875" style="91"/>
    <col min="5377" max="5377" width="52.85546875" style="91" customWidth="1"/>
    <col min="5378" max="5378" width="21.28515625" style="91" customWidth="1"/>
    <col min="5379" max="5380" width="22" style="91" customWidth="1"/>
    <col min="5381" max="5381" width="21.5703125" style="91" customWidth="1"/>
    <col min="5382" max="5382" width="8.85546875" style="91"/>
    <col min="5383" max="5383" width="10.85546875" style="91" bestFit="1" customWidth="1"/>
    <col min="5384" max="5632" width="8.85546875" style="91"/>
    <col min="5633" max="5633" width="52.85546875" style="91" customWidth="1"/>
    <col min="5634" max="5634" width="21.28515625" style="91" customWidth="1"/>
    <col min="5635" max="5636" width="22" style="91" customWidth="1"/>
    <col min="5637" max="5637" width="21.5703125" style="91" customWidth="1"/>
    <col min="5638" max="5638" width="8.85546875" style="91"/>
    <col min="5639" max="5639" width="10.85546875" style="91" bestFit="1" customWidth="1"/>
    <col min="5640" max="5888" width="8.85546875" style="91"/>
    <col min="5889" max="5889" width="52.85546875" style="91" customWidth="1"/>
    <col min="5890" max="5890" width="21.28515625" style="91" customWidth="1"/>
    <col min="5891" max="5892" width="22" style="91" customWidth="1"/>
    <col min="5893" max="5893" width="21.5703125" style="91" customWidth="1"/>
    <col min="5894" max="5894" width="8.85546875" style="91"/>
    <col min="5895" max="5895" width="10.85546875" style="91" bestFit="1" customWidth="1"/>
    <col min="5896" max="6144" width="8.85546875" style="91"/>
    <col min="6145" max="6145" width="52.85546875" style="91" customWidth="1"/>
    <col min="6146" max="6146" width="21.28515625" style="91" customWidth="1"/>
    <col min="6147" max="6148" width="22" style="91" customWidth="1"/>
    <col min="6149" max="6149" width="21.5703125" style="91" customWidth="1"/>
    <col min="6150" max="6150" width="8.85546875" style="91"/>
    <col min="6151" max="6151" width="10.85546875" style="91" bestFit="1" customWidth="1"/>
    <col min="6152" max="6400" width="8.85546875" style="91"/>
    <col min="6401" max="6401" width="52.85546875" style="91" customWidth="1"/>
    <col min="6402" max="6402" width="21.28515625" style="91" customWidth="1"/>
    <col min="6403" max="6404" width="22" style="91" customWidth="1"/>
    <col min="6405" max="6405" width="21.5703125" style="91" customWidth="1"/>
    <col min="6406" max="6406" width="8.85546875" style="91"/>
    <col min="6407" max="6407" width="10.85546875" style="91" bestFit="1" customWidth="1"/>
    <col min="6408" max="6656" width="8.85546875" style="91"/>
    <col min="6657" max="6657" width="52.85546875" style="91" customWidth="1"/>
    <col min="6658" max="6658" width="21.28515625" style="91" customWidth="1"/>
    <col min="6659" max="6660" width="22" style="91" customWidth="1"/>
    <col min="6661" max="6661" width="21.5703125" style="91" customWidth="1"/>
    <col min="6662" max="6662" width="8.85546875" style="91"/>
    <col min="6663" max="6663" width="10.85546875" style="91" bestFit="1" customWidth="1"/>
    <col min="6664" max="6912" width="8.85546875" style="91"/>
    <col min="6913" max="6913" width="52.85546875" style="91" customWidth="1"/>
    <col min="6914" max="6914" width="21.28515625" style="91" customWidth="1"/>
    <col min="6915" max="6916" width="22" style="91" customWidth="1"/>
    <col min="6917" max="6917" width="21.5703125" style="91" customWidth="1"/>
    <col min="6918" max="6918" width="8.85546875" style="91"/>
    <col min="6919" max="6919" width="10.85546875" style="91" bestFit="1" customWidth="1"/>
    <col min="6920" max="7168" width="8.85546875" style="91"/>
    <col min="7169" max="7169" width="52.85546875" style="91" customWidth="1"/>
    <col min="7170" max="7170" width="21.28515625" style="91" customWidth="1"/>
    <col min="7171" max="7172" width="22" style="91" customWidth="1"/>
    <col min="7173" max="7173" width="21.5703125" style="91" customWidth="1"/>
    <col min="7174" max="7174" width="8.85546875" style="91"/>
    <col min="7175" max="7175" width="10.85546875" style="91" bestFit="1" customWidth="1"/>
    <col min="7176" max="7424" width="8.85546875" style="91"/>
    <col min="7425" max="7425" width="52.85546875" style="91" customWidth="1"/>
    <col min="7426" max="7426" width="21.28515625" style="91" customWidth="1"/>
    <col min="7427" max="7428" width="22" style="91" customWidth="1"/>
    <col min="7429" max="7429" width="21.5703125" style="91" customWidth="1"/>
    <col min="7430" max="7430" width="8.85546875" style="91"/>
    <col min="7431" max="7431" width="10.85546875" style="91" bestFit="1" customWidth="1"/>
    <col min="7432" max="7680" width="8.85546875" style="91"/>
    <col min="7681" max="7681" width="52.85546875" style="91" customWidth="1"/>
    <col min="7682" max="7682" width="21.28515625" style="91" customWidth="1"/>
    <col min="7683" max="7684" width="22" style="91" customWidth="1"/>
    <col min="7685" max="7685" width="21.5703125" style="91" customWidth="1"/>
    <col min="7686" max="7686" width="8.85546875" style="91"/>
    <col min="7687" max="7687" width="10.85546875" style="91" bestFit="1" customWidth="1"/>
    <col min="7688" max="7936" width="8.85546875" style="91"/>
    <col min="7937" max="7937" width="52.85546875" style="91" customWidth="1"/>
    <col min="7938" max="7938" width="21.28515625" style="91" customWidth="1"/>
    <col min="7939" max="7940" width="22" style="91" customWidth="1"/>
    <col min="7941" max="7941" width="21.5703125" style="91" customWidth="1"/>
    <col min="7942" max="7942" width="8.85546875" style="91"/>
    <col min="7943" max="7943" width="10.85546875" style="91" bestFit="1" customWidth="1"/>
    <col min="7944" max="8192" width="8.85546875" style="91"/>
    <col min="8193" max="8193" width="52.85546875" style="91" customWidth="1"/>
    <col min="8194" max="8194" width="21.28515625" style="91" customWidth="1"/>
    <col min="8195" max="8196" width="22" style="91" customWidth="1"/>
    <col min="8197" max="8197" width="21.5703125" style="91" customWidth="1"/>
    <col min="8198" max="8198" width="8.85546875" style="91"/>
    <col min="8199" max="8199" width="10.85546875" style="91" bestFit="1" customWidth="1"/>
    <col min="8200" max="8448" width="8.85546875" style="91"/>
    <col min="8449" max="8449" width="52.85546875" style="91" customWidth="1"/>
    <col min="8450" max="8450" width="21.28515625" style="91" customWidth="1"/>
    <col min="8451" max="8452" width="22" style="91" customWidth="1"/>
    <col min="8453" max="8453" width="21.5703125" style="91" customWidth="1"/>
    <col min="8454" max="8454" width="8.85546875" style="91"/>
    <col min="8455" max="8455" width="10.85546875" style="91" bestFit="1" customWidth="1"/>
    <col min="8456" max="8704" width="8.85546875" style="91"/>
    <col min="8705" max="8705" width="52.85546875" style="91" customWidth="1"/>
    <col min="8706" max="8706" width="21.28515625" style="91" customWidth="1"/>
    <col min="8707" max="8708" width="22" style="91" customWidth="1"/>
    <col min="8709" max="8709" width="21.5703125" style="91" customWidth="1"/>
    <col min="8710" max="8710" width="8.85546875" style="91"/>
    <col min="8711" max="8711" width="10.85546875" style="91" bestFit="1" customWidth="1"/>
    <col min="8712" max="8960" width="8.85546875" style="91"/>
    <col min="8961" max="8961" width="52.85546875" style="91" customWidth="1"/>
    <col min="8962" max="8962" width="21.28515625" style="91" customWidth="1"/>
    <col min="8963" max="8964" width="22" style="91" customWidth="1"/>
    <col min="8965" max="8965" width="21.5703125" style="91" customWidth="1"/>
    <col min="8966" max="8966" width="8.85546875" style="91"/>
    <col min="8967" max="8967" width="10.85546875" style="91" bestFit="1" customWidth="1"/>
    <col min="8968" max="9216" width="8.85546875" style="91"/>
    <col min="9217" max="9217" width="52.85546875" style="91" customWidth="1"/>
    <col min="9218" max="9218" width="21.28515625" style="91" customWidth="1"/>
    <col min="9219" max="9220" width="22" style="91" customWidth="1"/>
    <col min="9221" max="9221" width="21.5703125" style="91" customWidth="1"/>
    <col min="9222" max="9222" width="8.85546875" style="91"/>
    <col min="9223" max="9223" width="10.85546875" style="91" bestFit="1" customWidth="1"/>
    <col min="9224" max="9472" width="8.85546875" style="91"/>
    <col min="9473" max="9473" width="52.85546875" style="91" customWidth="1"/>
    <col min="9474" max="9474" width="21.28515625" style="91" customWidth="1"/>
    <col min="9475" max="9476" width="22" style="91" customWidth="1"/>
    <col min="9477" max="9477" width="21.5703125" style="91" customWidth="1"/>
    <col min="9478" max="9478" width="8.85546875" style="91"/>
    <col min="9479" max="9479" width="10.85546875" style="91" bestFit="1" customWidth="1"/>
    <col min="9480" max="9728" width="8.85546875" style="91"/>
    <col min="9729" max="9729" width="52.85546875" style="91" customWidth="1"/>
    <col min="9730" max="9730" width="21.28515625" style="91" customWidth="1"/>
    <col min="9731" max="9732" width="22" style="91" customWidth="1"/>
    <col min="9733" max="9733" width="21.5703125" style="91" customWidth="1"/>
    <col min="9734" max="9734" width="8.85546875" style="91"/>
    <col min="9735" max="9735" width="10.85546875" style="91" bestFit="1" customWidth="1"/>
    <col min="9736" max="9984" width="8.85546875" style="91"/>
    <col min="9985" max="9985" width="52.85546875" style="91" customWidth="1"/>
    <col min="9986" max="9986" width="21.28515625" style="91" customWidth="1"/>
    <col min="9987" max="9988" width="22" style="91" customWidth="1"/>
    <col min="9989" max="9989" width="21.5703125" style="91" customWidth="1"/>
    <col min="9990" max="9990" width="8.85546875" style="91"/>
    <col min="9991" max="9991" width="10.85546875" style="91" bestFit="1" customWidth="1"/>
    <col min="9992" max="10240" width="8.85546875" style="91"/>
    <col min="10241" max="10241" width="52.85546875" style="91" customWidth="1"/>
    <col min="10242" max="10242" width="21.28515625" style="91" customWidth="1"/>
    <col min="10243" max="10244" width="22" style="91" customWidth="1"/>
    <col min="10245" max="10245" width="21.5703125" style="91" customWidth="1"/>
    <col min="10246" max="10246" width="8.85546875" style="91"/>
    <col min="10247" max="10247" width="10.85546875" style="91" bestFit="1" customWidth="1"/>
    <col min="10248" max="10496" width="8.85546875" style="91"/>
    <col min="10497" max="10497" width="52.85546875" style="91" customWidth="1"/>
    <col min="10498" max="10498" width="21.28515625" style="91" customWidth="1"/>
    <col min="10499" max="10500" width="22" style="91" customWidth="1"/>
    <col min="10501" max="10501" width="21.5703125" style="91" customWidth="1"/>
    <col min="10502" max="10502" width="8.85546875" style="91"/>
    <col min="10503" max="10503" width="10.85546875" style="91" bestFit="1" customWidth="1"/>
    <col min="10504" max="10752" width="8.85546875" style="91"/>
    <col min="10753" max="10753" width="52.85546875" style="91" customWidth="1"/>
    <col min="10754" max="10754" width="21.28515625" style="91" customWidth="1"/>
    <col min="10755" max="10756" width="22" style="91" customWidth="1"/>
    <col min="10757" max="10757" width="21.5703125" style="91" customWidth="1"/>
    <col min="10758" max="10758" width="8.85546875" style="91"/>
    <col min="10759" max="10759" width="10.85546875" style="91" bestFit="1" customWidth="1"/>
    <col min="10760" max="11008" width="8.85546875" style="91"/>
    <col min="11009" max="11009" width="52.85546875" style="91" customWidth="1"/>
    <col min="11010" max="11010" width="21.28515625" style="91" customWidth="1"/>
    <col min="11011" max="11012" width="22" style="91" customWidth="1"/>
    <col min="11013" max="11013" width="21.5703125" style="91" customWidth="1"/>
    <col min="11014" max="11014" width="8.85546875" style="91"/>
    <col min="11015" max="11015" width="10.85546875" style="91" bestFit="1" customWidth="1"/>
    <col min="11016" max="11264" width="8.85546875" style="91"/>
    <col min="11265" max="11265" width="52.85546875" style="91" customWidth="1"/>
    <col min="11266" max="11266" width="21.28515625" style="91" customWidth="1"/>
    <col min="11267" max="11268" width="22" style="91" customWidth="1"/>
    <col min="11269" max="11269" width="21.5703125" style="91" customWidth="1"/>
    <col min="11270" max="11270" width="8.85546875" style="91"/>
    <col min="11271" max="11271" width="10.85546875" style="91" bestFit="1" customWidth="1"/>
    <col min="11272" max="11520" width="8.85546875" style="91"/>
    <col min="11521" max="11521" width="52.85546875" style="91" customWidth="1"/>
    <col min="11522" max="11522" width="21.28515625" style="91" customWidth="1"/>
    <col min="11523" max="11524" width="22" style="91" customWidth="1"/>
    <col min="11525" max="11525" width="21.5703125" style="91" customWidth="1"/>
    <col min="11526" max="11526" width="8.85546875" style="91"/>
    <col min="11527" max="11527" width="10.85546875" style="91" bestFit="1" customWidth="1"/>
    <col min="11528" max="11776" width="8.85546875" style="91"/>
    <col min="11777" max="11777" width="52.85546875" style="91" customWidth="1"/>
    <col min="11778" max="11778" width="21.28515625" style="91" customWidth="1"/>
    <col min="11779" max="11780" width="22" style="91" customWidth="1"/>
    <col min="11781" max="11781" width="21.5703125" style="91" customWidth="1"/>
    <col min="11782" max="11782" width="8.85546875" style="91"/>
    <col min="11783" max="11783" width="10.85546875" style="91" bestFit="1" customWidth="1"/>
    <col min="11784" max="12032" width="8.85546875" style="91"/>
    <col min="12033" max="12033" width="52.85546875" style="91" customWidth="1"/>
    <col min="12034" max="12034" width="21.28515625" style="91" customWidth="1"/>
    <col min="12035" max="12036" width="22" style="91" customWidth="1"/>
    <col min="12037" max="12037" width="21.5703125" style="91" customWidth="1"/>
    <col min="12038" max="12038" width="8.85546875" style="91"/>
    <col min="12039" max="12039" width="10.85546875" style="91" bestFit="1" customWidth="1"/>
    <col min="12040" max="12288" width="8.85546875" style="91"/>
    <col min="12289" max="12289" width="52.85546875" style="91" customWidth="1"/>
    <col min="12290" max="12290" width="21.28515625" style="91" customWidth="1"/>
    <col min="12291" max="12292" width="22" style="91" customWidth="1"/>
    <col min="12293" max="12293" width="21.5703125" style="91" customWidth="1"/>
    <col min="12294" max="12294" width="8.85546875" style="91"/>
    <col min="12295" max="12295" width="10.85546875" style="91" bestFit="1" customWidth="1"/>
    <col min="12296" max="12544" width="8.85546875" style="91"/>
    <col min="12545" max="12545" width="52.85546875" style="91" customWidth="1"/>
    <col min="12546" max="12546" width="21.28515625" style="91" customWidth="1"/>
    <col min="12547" max="12548" width="22" style="91" customWidth="1"/>
    <col min="12549" max="12549" width="21.5703125" style="91" customWidth="1"/>
    <col min="12550" max="12550" width="8.85546875" style="91"/>
    <col min="12551" max="12551" width="10.85546875" style="91" bestFit="1" customWidth="1"/>
    <col min="12552" max="12800" width="8.85546875" style="91"/>
    <col min="12801" max="12801" width="52.85546875" style="91" customWidth="1"/>
    <col min="12802" max="12802" width="21.28515625" style="91" customWidth="1"/>
    <col min="12803" max="12804" width="22" style="91" customWidth="1"/>
    <col min="12805" max="12805" width="21.5703125" style="91" customWidth="1"/>
    <col min="12806" max="12806" width="8.85546875" style="91"/>
    <col min="12807" max="12807" width="10.85546875" style="91" bestFit="1" customWidth="1"/>
    <col min="12808" max="13056" width="8.85546875" style="91"/>
    <col min="13057" max="13057" width="52.85546875" style="91" customWidth="1"/>
    <col min="13058" max="13058" width="21.28515625" style="91" customWidth="1"/>
    <col min="13059" max="13060" width="22" style="91" customWidth="1"/>
    <col min="13061" max="13061" width="21.5703125" style="91" customWidth="1"/>
    <col min="13062" max="13062" width="8.85546875" style="91"/>
    <col min="13063" max="13063" width="10.85546875" style="91" bestFit="1" customWidth="1"/>
    <col min="13064" max="13312" width="8.85546875" style="91"/>
    <col min="13313" max="13313" width="52.85546875" style="91" customWidth="1"/>
    <col min="13314" max="13314" width="21.28515625" style="91" customWidth="1"/>
    <col min="13315" max="13316" width="22" style="91" customWidth="1"/>
    <col min="13317" max="13317" width="21.5703125" style="91" customWidth="1"/>
    <col min="13318" max="13318" width="8.85546875" style="91"/>
    <col min="13319" max="13319" width="10.85546875" style="91" bestFit="1" customWidth="1"/>
    <col min="13320" max="13568" width="8.85546875" style="91"/>
    <col min="13569" max="13569" width="52.85546875" style="91" customWidth="1"/>
    <col min="13570" max="13570" width="21.28515625" style="91" customWidth="1"/>
    <col min="13571" max="13572" width="22" style="91" customWidth="1"/>
    <col min="13573" max="13573" width="21.5703125" style="91" customWidth="1"/>
    <col min="13574" max="13574" width="8.85546875" style="91"/>
    <col min="13575" max="13575" width="10.85546875" style="91" bestFit="1" customWidth="1"/>
    <col min="13576" max="13824" width="8.85546875" style="91"/>
    <col min="13825" max="13825" width="52.85546875" style="91" customWidth="1"/>
    <col min="13826" max="13826" width="21.28515625" style="91" customWidth="1"/>
    <col min="13827" max="13828" width="22" style="91" customWidth="1"/>
    <col min="13829" max="13829" width="21.5703125" style="91" customWidth="1"/>
    <col min="13830" max="13830" width="8.85546875" style="91"/>
    <col min="13831" max="13831" width="10.85546875" style="91" bestFit="1" customWidth="1"/>
    <col min="13832" max="14080" width="8.85546875" style="91"/>
    <col min="14081" max="14081" width="52.85546875" style="91" customWidth="1"/>
    <col min="14082" max="14082" width="21.28515625" style="91" customWidth="1"/>
    <col min="14083" max="14084" width="22" style="91" customWidth="1"/>
    <col min="14085" max="14085" width="21.5703125" style="91" customWidth="1"/>
    <col min="14086" max="14086" width="8.85546875" style="91"/>
    <col min="14087" max="14087" width="10.85546875" style="91" bestFit="1" customWidth="1"/>
    <col min="14088" max="14336" width="8.85546875" style="91"/>
    <col min="14337" max="14337" width="52.85546875" style="91" customWidth="1"/>
    <col min="14338" max="14338" width="21.28515625" style="91" customWidth="1"/>
    <col min="14339" max="14340" width="22" style="91" customWidth="1"/>
    <col min="14341" max="14341" width="21.5703125" style="91" customWidth="1"/>
    <col min="14342" max="14342" width="8.85546875" style="91"/>
    <col min="14343" max="14343" width="10.85546875" style="91" bestFit="1" customWidth="1"/>
    <col min="14344" max="14592" width="8.85546875" style="91"/>
    <col min="14593" max="14593" width="52.85546875" style="91" customWidth="1"/>
    <col min="14594" max="14594" width="21.28515625" style="91" customWidth="1"/>
    <col min="14595" max="14596" width="22" style="91" customWidth="1"/>
    <col min="14597" max="14597" width="21.5703125" style="91" customWidth="1"/>
    <col min="14598" max="14598" width="8.85546875" style="91"/>
    <col min="14599" max="14599" width="10.85546875" style="91" bestFit="1" customWidth="1"/>
    <col min="14600" max="14848" width="8.85546875" style="91"/>
    <col min="14849" max="14849" width="52.85546875" style="91" customWidth="1"/>
    <col min="14850" max="14850" width="21.28515625" style="91" customWidth="1"/>
    <col min="14851" max="14852" width="22" style="91" customWidth="1"/>
    <col min="14853" max="14853" width="21.5703125" style="91" customWidth="1"/>
    <col min="14854" max="14854" width="8.85546875" style="91"/>
    <col min="14855" max="14855" width="10.85546875" style="91" bestFit="1" customWidth="1"/>
    <col min="14856" max="15104" width="8.85546875" style="91"/>
    <col min="15105" max="15105" width="52.85546875" style="91" customWidth="1"/>
    <col min="15106" max="15106" width="21.28515625" style="91" customWidth="1"/>
    <col min="15107" max="15108" width="22" style="91" customWidth="1"/>
    <col min="15109" max="15109" width="21.5703125" style="91" customWidth="1"/>
    <col min="15110" max="15110" width="8.85546875" style="91"/>
    <col min="15111" max="15111" width="10.85546875" style="91" bestFit="1" customWidth="1"/>
    <col min="15112" max="15360" width="8.85546875" style="91"/>
    <col min="15361" max="15361" width="52.85546875" style="91" customWidth="1"/>
    <col min="15362" max="15362" width="21.28515625" style="91" customWidth="1"/>
    <col min="15363" max="15364" width="22" style="91" customWidth="1"/>
    <col min="15365" max="15365" width="21.5703125" style="91" customWidth="1"/>
    <col min="15366" max="15366" width="8.85546875" style="91"/>
    <col min="15367" max="15367" width="10.85546875" style="91" bestFit="1" customWidth="1"/>
    <col min="15368" max="15616" width="8.85546875" style="91"/>
    <col min="15617" max="15617" width="52.85546875" style="91" customWidth="1"/>
    <col min="15618" max="15618" width="21.28515625" style="91" customWidth="1"/>
    <col min="15619" max="15620" width="22" style="91" customWidth="1"/>
    <col min="15621" max="15621" width="21.5703125" style="91" customWidth="1"/>
    <col min="15622" max="15622" width="8.85546875" style="91"/>
    <col min="15623" max="15623" width="10.85546875" style="91" bestFit="1" customWidth="1"/>
    <col min="15624" max="15872" width="8.85546875" style="91"/>
    <col min="15873" max="15873" width="52.85546875" style="91" customWidth="1"/>
    <col min="15874" max="15874" width="21.28515625" style="91" customWidth="1"/>
    <col min="15875" max="15876" width="22" style="91" customWidth="1"/>
    <col min="15877" max="15877" width="21.5703125" style="91" customWidth="1"/>
    <col min="15878" max="15878" width="8.85546875" style="91"/>
    <col min="15879" max="15879" width="10.85546875" style="91" bestFit="1" customWidth="1"/>
    <col min="15880" max="16128" width="8.85546875" style="91"/>
    <col min="16129" max="16129" width="52.85546875" style="91" customWidth="1"/>
    <col min="16130" max="16130" width="21.28515625" style="91" customWidth="1"/>
    <col min="16131" max="16132" width="22" style="91" customWidth="1"/>
    <col min="16133" max="16133" width="21.5703125" style="91" customWidth="1"/>
    <col min="16134" max="16134" width="8.85546875" style="91"/>
    <col min="16135" max="16135" width="10.85546875" style="91" bestFit="1" customWidth="1"/>
    <col min="16136" max="16384" width="8.85546875" style="91"/>
  </cols>
  <sheetData>
    <row r="1" spans="1:18" s="78" customFormat="1" ht="49.5" customHeight="1" x14ac:dyDescent="0.3">
      <c r="A1" s="184" t="s">
        <v>94</v>
      </c>
      <c r="B1" s="184"/>
      <c r="C1" s="184"/>
      <c r="D1" s="184"/>
      <c r="E1" s="184"/>
    </row>
    <row r="2" spans="1:18" s="78" customFormat="1" ht="20.25" customHeight="1" x14ac:dyDescent="0.3">
      <c r="A2" s="185" t="s">
        <v>95</v>
      </c>
      <c r="B2" s="185"/>
      <c r="C2" s="185"/>
      <c r="D2" s="185"/>
      <c r="E2" s="185"/>
    </row>
    <row r="3" spans="1:18" s="78" customFormat="1" ht="17.25" customHeight="1" thickBot="1" x14ac:dyDescent="0.4">
      <c r="A3" s="79"/>
      <c r="B3" s="79"/>
      <c r="C3" s="79"/>
      <c r="D3" s="79"/>
      <c r="E3" s="79"/>
    </row>
    <row r="4" spans="1:18" s="80" customFormat="1" ht="25.5" customHeight="1" x14ac:dyDescent="0.2">
      <c r="A4" s="186"/>
      <c r="B4" s="188" t="s">
        <v>64</v>
      </c>
      <c r="C4" s="188" t="s">
        <v>65</v>
      </c>
      <c r="D4" s="188" t="s">
        <v>96</v>
      </c>
      <c r="E4" s="190"/>
    </row>
    <row r="5" spans="1:18" s="80" customFormat="1" ht="37.5" customHeight="1" x14ac:dyDescent="0.2">
      <c r="A5" s="187"/>
      <c r="B5" s="189"/>
      <c r="C5" s="189"/>
      <c r="D5" s="81" t="s">
        <v>97</v>
      </c>
      <c r="E5" s="82" t="s">
        <v>11</v>
      </c>
    </row>
    <row r="6" spans="1:18" s="86" customFormat="1" ht="34.5" customHeight="1" x14ac:dyDescent="0.2">
      <c r="A6" s="83" t="s">
        <v>98</v>
      </c>
      <c r="B6" s="84">
        <f>SUM(B7:B15)</f>
        <v>23293</v>
      </c>
      <c r="C6" s="84">
        <f>SUM(C7:C15)</f>
        <v>12569</v>
      </c>
      <c r="D6" s="84">
        <f>C6-B6</f>
        <v>-10724</v>
      </c>
      <c r="E6" s="85">
        <f>ROUND(C6/B6*100,1)</f>
        <v>54</v>
      </c>
      <c r="G6" s="87"/>
    </row>
    <row r="7" spans="1:18" ht="51" customHeight="1" x14ac:dyDescent="0.2">
      <c r="A7" s="88" t="s">
        <v>99</v>
      </c>
      <c r="B7" s="98">
        <v>4430</v>
      </c>
      <c r="C7" s="98">
        <v>2580</v>
      </c>
      <c r="D7" s="89">
        <f t="shared" ref="D7:D15" si="0">C7-B7</f>
        <v>-1850</v>
      </c>
      <c r="E7" s="90">
        <f t="shared" ref="E7:E15" si="1">ROUND(C7/B7*100,1)</f>
        <v>58.2</v>
      </c>
      <c r="G7" s="87"/>
      <c r="H7" s="92"/>
      <c r="K7" s="92"/>
    </row>
    <row r="8" spans="1:18" ht="35.25" customHeight="1" x14ac:dyDescent="0.2">
      <c r="A8" s="88" t="s">
        <v>100</v>
      </c>
      <c r="B8" s="99">
        <v>5528</v>
      </c>
      <c r="C8" s="99">
        <v>2884</v>
      </c>
      <c r="D8" s="89">
        <f t="shared" si="0"/>
        <v>-2644</v>
      </c>
      <c r="E8" s="90">
        <f t="shared" si="1"/>
        <v>52.2</v>
      </c>
      <c r="G8" s="87"/>
      <c r="H8" s="92"/>
      <c r="K8" s="92"/>
    </row>
    <row r="9" spans="1:18" s="93" customFormat="1" ht="25.5" customHeight="1" x14ac:dyDescent="0.2">
      <c r="A9" s="88" t="s">
        <v>101</v>
      </c>
      <c r="B9" s="99">
        <v>4073</v>
      </c>
      <c r="C9" s="99">
        <v>2395</v>
      </c>
      <c r="D9" s="89">
        <f t="shared" si="0"/>
        <v>-1678</v>
      </c>
      <c r="E9" s="90">
        <f t="shared" si="1"/>
        <v>58.8</v>
      </c>
      <c r="F9" s="91"/>
      <c r="G9" s="87"/>
      <c r="H9" s="92"/>
      <c r="I9" s="91"/>
      <c r="K9" s="92"/>
    </row>
    <row r="10" spans="1:18" ht="36.75" customHeight="1" x14ac:dyDescent="0.2">
      <c r="A10" s="88" t="s">
        <v>102</v>
      </c>
      <c r="B10" s="99">
        <v>614</v>
      </c>
      <c r="C10" s="99">
        <v>447</v>
      </c>
      <c r="D10" s="89">
        <f t="shared" si="0"/>
        <v>-167</v>
      </c>
      <c r="E10" s="90">
        <f t="shared" si="1"/>
        <v>72.8</v>
      </c>
      <c r="G10" s="87"/>
      <c r="H10" s="92"/>
      <c r="K10" s="92"/>
    </row>
    <row r="11" spans="1:18" ht="28.5" customHeight="1" x14ac:dyDescent="0.2">
      <c r="A11" s="88" t="s">
        <v>103</v>
      </c>
      <c r="B11" s="99">
        <v>2115</v>
      </c>
      <c r="C11" s="99">
        <v>1356</v>
      </c>
      <c r="D11" s="89">
        <f t="shared" si="0"/>
        <v>-759</v>
      </c>
      <c r="E11" s="90">
        <f t="shared" si="1"/>
        <v>64.099999999999994</v>
      </c>
      <c r="G11" s="87"/>
      <c r="H11" s="92"/>
      <c r="K11" s="92"/>
    </row>
    <row r="12" spans="1:18" ht="59.25" customHeight="1" x14ac:dyDescent="0.2">
      <c r="A12" s="88" t="s">
        <v>104</v>
      </c>
      <c r="B12" s="99">
        <v>401</v>
      </c>
      <c r="C12" s="99">
        <v>93</v>
      </c>
      <c r="D12" s="89">
        <f t="shared" si="0"/>
        <v>-308</v>
      </c>
      <c r="E12" s="90">
        <f t="shared" si="1"/>
        <v>23.2</v>
      </c>
      <c r="G12" s="87"/>
      <c r="H12" s="92"/>
      <c r="K12" s="92"/>
    </row>
    <row r="13" spans="1:18" ht="30.75" customHeight="1" x14ac:dyDescent="0.2">
      <c r="A13" s="88" t="s">
        <v>105</v>
      </c>
      <c r="B13" s="99">
        <v>2006</v>
      </c>
      <c r="C13" s="99">
        <v>602</v>
      </c>
      <c r="D13" s="89">
        <f t="shared" si="0"/>
        <v>-1404</v>
      </c>
      <c r="E13" s="90">
        <f t="shared" si="1"/>
        <v>30</v>
      </c>
      <c r="G13" s="87"/>
      <c r="H13" s="92"/>
      <c r="K13" s="92"/>
      <c r="R13" s="94"/>
    </row>
    <row r="14" spans="1:18" ht="75" customHeight="1" x14ac:dyDescent="0.2">
      <c r="A14" s="88" t="s">
        <v>106</v>
      </c>
      <c r="B14" s="99">
        <v>1597</v>
      </c>
      <c r="C14" s="99">
        <v>875</v>
      </c>
      <c r="D14" s="89">
        <f t="shared" si="0"/>
        <v>-722</v>
      </c>
      <c r="E14" s="90">
        <f t="shared" si="1"/>
        <v>54.8</v>
      </c>
      <c r="G14" s="87"/>
      <c r="H14" s="92"/>
      <c r="K14" s="92"/>
      <c r="R14" s="94"/>
    </row>
    <row r="15" spans="1:18" ht="33" customHeight="1" thickBot="1" x14ac:dyDescent="0.25">
      <c r="A15" s="95" t="s">
        <v>107</v>
      </c>
      <c r="B15" s="100">
        <v>2529</v>
      </c>
      <c r="C15" s="100">
        <v>1337</v>
      </c>
      <c r="D15" s="96">
        <f t="shared" si="0"/>
        <v>-1192</v>
      </c>
      <c r="E15" s="90">
        <f t="shared" si="1"/>
        <v>52.9</v>
      </c>
      <c r="G15" s="87"/>
      <c r="H15" s="92"/>
      <c r="K15" s="92"/>
      <c r="R15" s="94"/>
    </row>
    <row r="16" spans="1:18" x14ac:dyDescent="0.2">
      <c r="A16" s="97"/>
      <c r="B16" s="97"/>
      <c r="C16" s="97"/>
      <c r="D16" s="97"/>
      <c r="R16" s="94"/>
    </row>
    <row r="17" spans="1:18" x14ac:dyDescent="0.2">
      <c r="A17" s="97"/>
      <c r="B17" s="97"/>
      <c r="C17" s="97"/>
      <c r="D17" s="97"/>
      <c r="R17" s="94"/>
    </row>
    <row r="18" spans="1:18" x14ac:dyDescent="0.2">
      <c r="R18" s="94"/>
    </row>
    <row r="19" spans="1:18" x14ac:dyDescent="0.2">
      <c r="R19" s="94"/>
    </row>
    <row r="20" spans="1:18" x14ac:dyDescent="0.2">
      <c r="R20" s="94"/>
    </row>
    <row r="21" spans="1:18" x14ac:dyDescent="0.2">
      <c r="R21" s="94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view="pageBreakPreview" zoomScale="75" zoomScaleNormal="100" zoomScaleSheetLayoutView="75" workbookViewId="0">
      <pane xSplit="1" ySplit="4" topLeftCell="B5" activePane="bottomRight" state="frozen"/>
      <selection activeCell="T9" sqref="T9"/>
      <selection pane="topRight" activeCell="T9" sqref="T9"/>
      <selection pane="bottomLeft" activeCell="T9" sqref="T9"/>
      <selection pane="bottomRight" activeCell="A3" sqref="A3:A4"/>
    </sheetView>
  </sheetViews>
  <sheetFormatPr defaultRowHeight="12.75" x14ac:dyDescent="0.2"/>
  <cols>
    <col min="1" max="1" width="52.42578125" style="44" customWidth="1"/>
    <col min="2" max="2" width="10.42578125" style="44" customWidth="1"/>
    <col min="3" max="3" width="9.42578125" style="44" customWidth="1"/>
    <col min="4" max="4" width="10" style="44" customWidth="1"/>
    <col min="5" max="5" width="10.85546875" style="44" customWidth="1"/>
    <col min="6" max="6" width="9.140625" style="44"/>
    <col min="7" max="8" width="11.7109375" style="44" bestFit="1" customWidth="1"/>
    <col min="9" max="256" width="9.140625" style="44"/>
    <col min="257" max="257" width="52.42578125" style="44" customWidth="1"/>
    <col min="258" max="258" width="10.42578125" style="44" customWidth="1"/>
    <col min="259" max="259" width="9.42578125" style="44" customWidth="1"/>
    <col min="260" max="260" width="9.28515625" style="44" customWidth="1"/>
    <col min="261" max="261" width="10.85546875" style="44" customWidth="1"/>
    <col min="262" max="262" width="9.140625" style="44"/>
    <col min="263" max="264" width="11.7109375" style="44" bestFit="1" customWidth="1"/>
    <col min="265" max="512" width="9.140625" style="44"/>
    <col min="513" max="513" width="52.42578125" style="44" customWidth="1"/>
    <col min="514" max="514" width="10.42578125" style="44" customWidth="1"/>
    <col min="515" max="515" width="9.42578125" style="44" customWidth="1"/>
    <col min="516" max="516" width="9.28515625" style="44" customWidth="1"/>
    <col min="517" max="517" width="10.85546875" style="44" customWidth="1"/>
    <col min="518" max="518" width="9.140625" style="44"/>
    <col min="519" max="520" width="11.7109375" style="44" bestFit="1" customWidth="1"/>
    <col min="521" max="768" width="9.140625" style="44"/>
    <col min="769" max="769" width="52.42578125" style="44" customWidth="1"/>
    <col min="770" max="770" width="10.42578125" style="44" customWidth="1"/>
    <col min="771" max="771" width="9.42578125" style="44" customWidth="1"/>
    <col min="772" max="772" width="9.28515625" style="44" customWidth="1"/>
    <col min="773" max="773" width="10.85546875" style="44" customWidth="1"/>
    <col min="774" max="774" width="9.140625" style="44"/>
    <col min="775" max="776" width="11.7109375" style="44" bestFit="1" customWidth="1"/>
    <col min="777" max="1024" width="9.140625" style="44"/>
    <col min="1025" max="1025" width="52.42578125" style="44" customWidth="1"/>
    <col min="1026" max="1026" width="10.42578125" style="44" customWidth="1"/>
    <col min="1027" max="1027" width="9.42578125" style="44" customWidth="1"/>
    <col min="1028" max="1028" width="9.28515625" style="44" customWidth="1"/>
    <col min="1029" max="1029" width="10.85546875" style="44" customWidth="1"/>
    <col min="1030" max="1030" width="9.140625" style="44"/>
    <col min="1031" max="1032" width="11.7109375" style="44" bestFit="1" customWidth="1"/>
    <col min="1033" max="1280" width="9.140625" style="44"/>
    <col min="1281" max="1281" width="52.42578125" style="44" customWidth="1"/>
    <col min="1282" max="1282" width="10.42578125" style="44" customWidth="1"/>
    <col min="1283" max="1283" width="9.42578125" style="44" customWidth="1"/>
    <col min="1284" max="1284" width="9.28515625" style="44" customWidth="1"/>
    <col min="1285" max="1285" width="10.85546875" style="44" customWidth="1"/>
    <col min="1286" max="1286" width="9.140625" style="44"/>
    <col min="1287" max="1288" width="11.7109375" style="44" bestFit="1" customWidth="1"/>
    <col min="1289" max="1536" width="9.140625" style="44"/>
    <col min="1537" max="1537" width="52.42578125" style="44" customWidth="1"/>
    <col min="1538" max="1538" width="10.42578125" style="44" customWidth="1"/>
    <col min="1539" max="1539" width="9.42578125" style="44" customWidth="1"/>
    <col min="1540" max="1540" width="9.28515625" style="44" customWidth="1"/>
    <col min="1541" max="1541" width="10.85546875" style="44" customWidth="1"/>
    <col min="1542" max="1542" width="9.140625" style="44"/>
    <col min="1543" max="1544" width="11.7109375" style="44" bestFit="1" customWidth="1"/>
    <col min="1545" max="1792" width="9.140625" style="44"/>
    <col min="1793" max="1793" width="52.42578125" style="44" customWidth="1"/>
    <col min="1794" max="1794" width="10.42578125" style="44" customWidth="1"/>
    <col min="1795" max="1795" width="9.42578125" style="44" customWidth="1"/>
    <col min="1796" max="1796" width="9.28515625" style="44" customWidth="1"/>
    <col min="1797" max="1797" width="10.85546875" style="44" customWidth="1"/>
    <col min="1798" max="1798" width="9.140625" style="44"/>
    <col min="1799" max="1800" width="11.7109375" style="44" bestFit="1" customWidth="1"/>
    <col min="1801" max="2048" width="9.140625" style="44"/>
    <col min="2049" max="2049" width="52.42578125" style="44" customWidth="1"/>
    <col min="2050" max="2050" width="10.42578125" style="44" customWidth="1"/>
    <col min="2051" max="2051" width="9.42578125" style="44" customWidth="1"/>
    <col min="2052" max="2052" width="9.28515625" style="44" customWidth="1"/>
    <col min="2053" max="2053" width="10.85546875" style="44" customWidth="1"/>
    <col min="2054" max="2054" width="9.140625" style="44"/>
    <col min="2055" max="2056" width="11.7109375" style="44" bestFit="1" customWidth="1"/>
    <col min="2057" max="2304" width="9.140625" style="44"/>
    <col min="2305" max="2305" width="52.42578125" style="44" customWidth="1"/>
    <col min="2306" max="2306" width="10.42578125" style="44" customWidth="1"/>
    <col min="2307" max="2307" width="9.42578125" style="44" customWidth="1"/>
    <col min="2308" max="2308" width="9.28515625" style="44" customWidth="1"/>
    <col min="2309" max="2309" width="10.85546875" style="44" customWidth="1"/>
    <col min="2310" max="2310" width="9.140625" style="44"/>
    <col min="2311" max="2312" width="11.7109375" style="44" bestFit="1" customWidth="1"/>
    <col min="2313" max="2560" width="9.140625" style="44"/>
    <col min="2561" max="2561" width="52.42578125" style="44" customWidth="1"/>
    <col min="2562" max="2562" width="10.42578125" style="44" customWidth="1"/>
    <col min="2563" max="2563" width="9.42578125" style="44" customWidth="1"/>
    <col min="2564" max="2564" width="9.28515625" style="44" customWidth="1"/>
    <col min="2565" max="2565" width="10.85546875" style="44" customWidth="1"/>
    <col min="2566" max="2566" width="9.140625" style="44"/>
    <col min="2567" max="2568" width="11.7109375" style="44" bestFit="1" customWidth="1"/>
    <col min="2569" max="2816" width="9.140625" style="44"/>
    <col min="2817" max="2817" width="52.42578125" style="44" customWidth="1"/>
    <col min="2818" max="2818" width="10.42578125" style="44" customWidth="1"/>
    <col min="2819" max="2819" width="9.42578125" style="44" customWidth="1"/>
    <col min="2820" max="2820" width="9.28515625" style="44" customWidth="1"/>
    <col min="2821" max="2821" width="10.85546875" style="44" customWidth="1"/>
    <col min="2822" max="2822" width="9.140625" style="44"/>
    <col min="2823" max="2824" width="11.7109375" style="44" bestFit="1" customWidth="1"/>
    <col min="2825" max="3072" width="9.140625" style="44"/>
    <col min="3073" max="3073" width="52.42578125" style="44" customWidth="1"/>
    <col min="3074" max="3074" width="10.42578125" style="44" customWidth="1"/>
    <col min="3075" max="3075" width="9.42578125" style="44" customWidth="1"/>
    <col min="3076" max="3076" width="9.28515625" style="44" customWidth="1"/>
    <col min="3077" max="3077" width="10.85546875" style="44" customWidth="1"/>
    <col min="3078" max="3078" width="9.140625" style="44"/>
    <col min="3079" max="3080" width="11.7109375" style="44" bestFit="1" customWidth="1"/>
    <col min="3081" max="3328" width="9.140625" style="44"/>
    <col min="3329" max="3329" width="52.42578125" style="44" customWidth="1"/>
    <col min="3330" max="3330" width="10.42578125" style="44" customWidth="1"/>
    <col min="3331" max="3331" width="9.42578125" style="44" customWidth="1"/>
    <col min="3332" max="3332" width="9.28515625" style="44" customWidth="1"/>
    <col min="3333" max="3333" width="10.85546875" style="44" customWidth="1"/>
    <col min="3334" max="3334" width="9.140625" style="44"/>
    <col min="3335" max="3336" width="11.7109375" style="44" bestFit="1" customWidth="1"/>
    <col min="3337" max="3584" width="9.140625" style="44"/>
    <col min="3585" max="3585" width="52.42578125" style="44" customWidth="1"/>
    <col min="3586" max="3586" width="10.42578125" style="44" customWidth="1"/>
    <col min="3587" max="3587" width="9.42578125" style="44" customWidth="1"/>
    <col min="3588" max="3588" width="9.28515625" style="44" customWidth="1"/>
    <col min="3589" max="3589" width="10.85546875" style="44" customWidth="1"/>
    <col min="3590" max="3590" width="9.140625" style="44"/>
    <col min="3591" max="3592" width="11.7109375" style="44" bestFit="1" customWidth="1"/>
    <col min="3593" max="3840" width="9.140625" style="44"/>
    <col min="3841" max="3841" width="52.42578125" style="44" customWidth="1"/>
    <col min="3842" max="3842" width="10.42578125" style="44" customWidth="1"/>
    <col min="3843" max="3843" width="9.42578125" style="44" customWidth="1"/>
    <col min="3844" max="3844" width="9.28515625" style="44" customWidth="1"/>
    <col min="3845" max="3845" width="10.85546875" style="44" customWidth="1"/>
    <col min="3846" max="3846" width="9.140625" style="44"/>
    <col min="3847" max="3848" width="11.7109375" style="44" bestFit="1" customWidth="1"/>
    <col min="3849" max="4096" width="9.140625" style="44"/>
    <col min="4097" max="4097" width="52.42578125" style="44" customWidth="1"/>
    <col min="4098" max="4098" width="10.42578125" style="44" customWidth="1"/>
    <col min="4099" max="4099" width="9.42578125" style="44" customWidth="1"/>
    <col min="4100" max="4100" width="9.28515625" style="44" customWidth="1"/>
    <col min="4101" max="4101" width="10.85546875" style="44" customWidth="1"/>
    <col min="4102" max="4102" width="9.140625" style="44"/>
    <col min="4103" max="4104" width="11.7109375" style="44" bestFit="1" customWidth="1"/>
    <col min="4105" max="4352" width="9.140625" style="44"/>
    <col min="4353" max="4353" width="52.42578125" style="44" customWidth="1"/>
    <col min="4354" max="4354" width="10.42578125" style="44" customWidth="1"/>
    <col min="4355" max="4355" width="9.42578125" style="44" customWidth="1"/>
    <col min="4356" max="4356" width="9.28515625" style="44" customWidth="1"/>
    <col min="4357" max="4357" width="10.85546875" style="44" customWidth="1"/>
    <col min="4358" max="4358" width="9.140625" style="44"/>
    <col min="4359" max="4360" width="11.7109375" style="44" bestFit="1" customWidth="1"/>
    <col min="4361" max="4608" width="9.140625" style="44"/>
    <col min="4609" max="4609" width="52.42578125" style="44" customWidth="1"/>
    <col min="4610" max="4610" width="10.42578125" style="44" customWidth="1"/>
    <col min="4611" max="4611" width="9.42578125" style="44" customWidth="1"/>
    <col min="4612" max="4612" width="9.28515625" style="44" customWidth="1"/>
    <col min="4613" max="4613" width="10.85546875" style="44" customWidth="1"/>
    <col min="4614" max="4614" width="9.140625" style="44"/>
    <col min="4615" max="4616" width="11.7109375" style="44" bestFit="1" customWidth="1"/>
    <col min="4617" max="4864" width="9.140625" style="44"/>
    <col min="4865" max="4865" width="52.42578125" style="44" customWidth="1"/>
    <col min="4866" max="4866" width="10.42578125" style="44" customWidth="1"/>
    <col min="4867" max="4867" width="9.42578125" style="44" customWidth="1"/>
    <col min="4868" max="4868" width="9.28515625" style="44" customWidth="1"/>
    <col min="4869" max="4869" width="10.85546875" style="44" customWidth="1"/>
    <col min="4870" max="4870" width="9.140625" style="44"/>
    <col min="4871" max="4872" width="11.7109375" style="44" bestFit="1" customWidth="1"/>
    <col min="4873" max="5120" width="9.140625" style="44"/>
    <col min="5121" max="5121" width="52.42578125" style="44" customWidth="1"/>
    <col min="5122" max="5122" width="10.42578125" style="44" customWidth="1"/>
    <col min="5123" max="5123" width="9.42578125" style="44" customWidth="1"/>
    <col min="5124" max="5124" width="9.28515625" style="44" customWidth="1"/>
    <col min="5125" max="5125" width="10.85546875" style="44" customWidth="1"/>
    <col min="5126" max="5126" width="9.140625" style="44"/>
    <col min="5127" max="5128" width="11.7109375" style="44" bestFit="1" customWidth="1"/>
    <col min="5129" max="5376" width="9.140625" style="44"/>
    <col min="5377" max="5377" width="52.42578125" style="44" customWidth="1"/>
    <col min="5378" max="5378" width="10.42578125" style="44" customWidth="1"/>
    <col min="5379" max="5379" width="9.42578125" style="44" customWidth="1"/>
    <col min="5380" max="5380" width="9.28515625" style="44" customWidth="1"/>
    <col min="5381" max="5381" width="10.85546875" style="44" customWidth="1"/>
    <col min="5382" max="5382" width="9.140625" style="44"/>
    <col min="5383" max="5384" width="11.7109375" style="44" bestFit="1" customWidth="1"/>
    <col min="5385" max="5632" width="9.140625" style="44"/>
    <col min="5633" max="5633" width="52.42578125" style="44" customWidth="1"/>
    <col min="5634" max="5634" width="10.42578125" style="44" customWidth="1"/>
    <col min="5635" max="5635" width="9.42578125" style="44" customWidth="1"/>
    <col min="5636" max="5636" width="9.28515625" style="44" customWidth="1"/>
    <col min="5637" max="5637" width="10.85546875" style="44" customWidth="1"/>
    <col min="5638" max="5638" width="9.140625" style="44"/>
    <col min="5639" max="5640" width="11.7109375" style="44" bestFit="1" customWidth="1"/>
    <col min="5641" max="5888" width="9.140625" style="44"/>
    <col min="5889" max="5889" width="52.42578125" style="44" customWidth="1"/>
    <col min="5890" max="5890" width="10.42578125" style="44" customWidth="1"/>
    <col min="5891" max="5891" width="9.42578125" style="44" customWidth="1"/>
    <col min="5892" max="5892" width="9.28515625" style="44" customWidth="1"/>
    <col min="5893" max="5893" width="10.85546875" style="44" customWidth="1"/>
    <col min="5894" max="5894" width="9.140625" style="44"/>
    <col min="5895" max="5896" width="11.7109375" style="44" bestFit="1" customWidth="1"/>
    <col min="5897" max="6144" width="9.140625" style="44"/>
    <col min="6145" max="6145" width="52.42578125" style="44" customWidth="1"/>
    <col min="6146" max="6146" width="10.42578125" style="44" customWidth="1"/>
    <col min="6147" max="6147" width="9.42578125" style="44" customWidth="1"/>
    <col min="6148" max="6148" width="9.28515625" style="44" customWidth="1"/>
    <col min="6149" max="6149" width="10.85546875" style="44" customWidth="1"/>
    <col min="6150" max="6150" width="9.140625" style="44"/>
    <col min="6151" max="6152" width="11.7109375" style="44" bestFit="1" customWidth="1"/>
    <col min="6153" max="6400" width="9.140625" style="44"/>
    <col min="6401" max="6401" width="52.42578125" style="44" customWidth="1"/>
    <col min="6402" max="6402" width="10.42578125" style="44" customWidth="1"/>
    <col min="6403" max="6403" width="9.42578125" style="44" customWidth="1"/>
    <col min="6404" max="6404" width="9.28515625" style="44" customWidth="1"/>
    <col min="6405" max="6405" width="10.85546875" style="44" customWidth="1"/>
    <col min="6406" max="6406" width="9.140625" style="44"/>
    <col min="6407" max="6408" width="11.7109375" style="44" bestFit="1" customWidth="1"/>
    <col min="6409" max="6656" width="9.140625" style="44"/>
    <col min="6657" max="6657" width="52.42578125" style="44" customWidth="1"/>
    <col min="6658" max="6658" width="10.42578125" style="44" customWidth="1"/>
    <col min="6659" max="6659" width="9.42578125" style="44" customWidth="1"/>
    <col min="6660" max="6660" width="9.28515625" style="44" customWidth="1"/>
    <col min="6661" max="6661" width="10.85546875" style="44" customWidth="1"/>
    <col min="6662" max="6662" width="9.140625" style="44"/>
    <col min="6663" max="6664" width="11.7109375" style="44" bestFit="1" customWidth="1"/>
    <col min="6665" max="6912" width="9.140625" style="44"/>
    <col min="6913" max="6913" width="52.42578125" style="44" customWidth="1"/>
    <col min="6914" max="6914" width="10.42578125" style="44" customWidth="1"/>
    <col min="6915" max="6915" width="9.42578125" style="44" customWidth="1"/>
    <col min="6916" max="6916" width="9.28515625" style="44" customWidth="1"/>
    <col min="6917" max="6917" width="10.85546875" style="44" customWidth="1"/>
    <col min="6918" max="6918" width="9.140625" style="44"/>
    <col min="6919" max="6920" width="11.7109375" style="44" bestFit="1" customWidth="1"/>
    <col min="6921" max="7168" width="9.140625" style="44"/>
    <col min="7169" max="7169" width="52.42578125" style="44" customWidth="1"/>
    <col min="7170" max="7170" width="10.42578125" style="44" customWidth="1"/>
    <col min="7171" max="7171" width="9.42578125" style="44" customWidth="1"/>
    <col min="7172" max="7172" width="9.28515625" style="44" customWidth="1"/>
    <col min="7173" max="7173" width="10.85546875" style="44" customWidth="1"/>
    <col min="7174" max="7174" width="9.140625" style="44"/>
    <col min="7175" max="7176" width="11.7109375" style="44" bestFit="1" customWidth="1"/>
    <col min="7177" max="7424" width="9.140625" style="44"/>
    <col min="7425" max="7425" width="52.42578125" style="44" customWidth="1"/>
    <col min="7426" max="7426" width="10.42578125" style="44" customWidth="1"/>
    <col min="7427" max="7427" width="9.42578125" style="44" customWidth="1"/>
    <col min="7428" max="7428" width="9.28515625" style="44" customWidth="1"/>
    <col min="7429" max="7429" width="10.85546875" style="44" customWidth="1"/>
    <col min="7430" max="7430" width="9.140625" style="44"/>
    <col min="7431" max="7432" width="11.7109375" style="44" bestFit="1" customWidth="1"/>
    <col min="7433" max="7680" width="9.140625" style="44"/>
    <col min="7681" max="7681" width="52.42578125" style="44" customWidth="1"/>
    <col min="7682" max="7682" width="10.42578125" style="44" customWidth="1"/>
    <col min="7683" max="7683" width="9.42578125" style="44" customWidth="1"/>
    <col min="7684" max="7684" width="9.28515625" style="44" customWidth="1"/>
    <col min="7685" max="7685" width="10.85546875" style="44" customWidth="1"/>
    <col min="7686" max="7686" width="9.140625" style="44"/>
    <col min="7687" max="7688" width="11.7109375" style="44" bestFit="1" customWidth="1"/>
    <col min="7689" max="7936" width="9.140625" style="44"/>
    <col min="7937" max="7937" width="52.42578125" style="44" customWidth="1"/>
    <col min="7938" max="7938" width="10.42578125" style="44" customWidth="1"/>
    <col min="7939" max="7939" width="9.42578125" style="44" customWidth="1"/>
    <col min="7940" max="7940" width="9.28515625" style="44" customWidth="1"/>
    <col min="7941" max="7941" width="10.85546875" style="44" customWidth="1"/>
    <col min="7942" max="7942" width="9.140625" style="44"/>
    <col min="7943" max="7944" width="11.7109375" style="44" bestFit="1" customWidth="1"/>
    <col min="7945" max="8192" width="9.140625" style="44"/>
    <col min="8193" max="8193" width="52.42578125" style="44" customWidth="1"/>
    <col min="8194" max="8194" width="10.42578125" style="44" customWidth="1"/>
    <col min="8195" max="8195" width="9.42578125" style="44" customWidth="1"/>
    <col min="8196" max="8196" width="9.28515625" style="44" customWidth="1"/>
    <col min="8197" max="8197" width="10.85546875" style="44" customWidth="1"/>
    <col min="8198" max="8198" width="9.140625" style="44"/>
    <col min="8199" max="8200" width="11.7109375" style="44" bestFit="1" customWidth="1"/>
    <col min="8201" max="8448" width="9.140625" style="44"/>
    <col min="8449" max="8449" width="52.42578125" style="44" customWidth="1"/>
    <col min="8450" max="8450" width="10.42578125" style="44" customWidth="1"/>
    <col min="8451" max="8451" width="9.42578125" style="44" customWidth="1"/>
    <col min="8452" max="8452" width="9.28515625" style="44" customWidth="1"/>
    <col min="8453" max="8453" width="10.85546875" style="44" customWidth="1"/>
    <col min="8454" max="8454" width="9.140625" style="44"/>
    <col min="8455" max="8456" width="11.7109375" style="44" bestFit="1" customWidth="1"/>
    <col min="8457" max="8704" width="9.140625" style="44"/>
    <col min="8705" max="8705" width="52.42578125" style="44" customWidth="1"/>
    <col min="8706" max="8706" width="10.42578125" style="44" customWidth="1"/>
    <col min="8707" max="8707" width="9.42578125" style="44" customWidth="1"/>
    <col min="8708" max="8708" width="9.28515625" style="44" customWidth="1"/>
    <col min="8709" max="8709" width="10.85546875" style="44" customWidth="1"/>
    <col min="8710" max="8710" width="9.140625" style="44"/>
    <col min="8711" max="8712" width="11.7109375" style="44" bestFit="1" customWidth="1"/>
    <col min="8713" max="8960" width="9.140625" style="44"/>
    <col min="8961" max="8961" width="52.42578125" style="44" customWidth="1"/>
    <col min="8962" max="8962" width="10.42578125" style="44" customWidth="1"/>
    <col min="8963" max="8963" width="9.42578125" style="44" customWidth="1"/>
    <col min="8964" max="8964" width="9.28515625" style="44" customWidth="1"/>
    <col min="8965" max="8965" width="10.85546875" style="44" customWidth="1"/>
    <col min="8966" max="8966" width="9.140625" style="44"/>
    <col min="8967" max="8968" width="11.7109375" style="44" bestFit="1" customWidth="1"/>
    <col min="8969" max="9216" width="9.140625" style="44"/>
    <col min="9217" max="9217" width="52.42578125" style="44" customWidth="1"/>
    <col min="9218" max="9218" width="10.42578125" style="44" customWidth="1"/>
    <col min="9219" max="9219" width="9.42578125" style="44" customWidth="1"/>
    <col min="9220" max="9220" width="9.28515625" style="44" customWidth="1"/>
    <col min="9221" max="9221" width="10.85546875" style="44" customWidth="1"/>
    <col min="9222" max="9222" width="9.140625" style="44"/>
    <col min="9223" max="9224" width="11.7109375" style="44" bestFit="1" customWidth="1"/>
    <col min="9225" max="9472" width="9.140625" style="44"/>
    <col min="9473" max="9473" width="52.42578125" style="44" customWidth="1"/>
    <col min="9474" max="9474" width="10.42578125" style="44" customWidth="1"/>
    <col min="9475" max="9475" width="9.42578125" style="44" customWidth="1"/>
    <col min="9476" max="9476" width="9.28515625" style="44" customWidth="1"/>
    <col min="9477" max="9477" width="10.85546875" style="44" customWidth="1"/>
    <col min="9478" max="9478" width="9.140625" style="44"/>
    <col min="9479" max="9480" width="11.7109375" style="44" bestFit="1" customWidth="1"/>
    <col min="9481" max="9728" width="9.140625" style="44"/>
    <col min="9729" max="9729" width="52.42578125" style="44" customWidth="1"/>
    <col min="9730" max="9730" width="10.42578125" style="44" customWidth="1"/>
    <col min="9731" max="9731" width="9.42578125" style="44" customWidth="1"/>
    <col min="9732" max="9732" width="9.28515625" style="44" customWidth="1"/>
    <col min="9733" max="9733" width="10.85546875" style="44" customWidth="1"/>
    <col min="9734" max="9734" width="9.140625" style="44"/>
    <col min="9735" max="9736" width="11.7109375" style="44" bestFit="1" customWidth="1"/>
    <col min="9737" max="9984" width="9.140625" style="44"/>
    <col min="9985" max="9985" width="52.42578125" style="44" customWidth="1"/>
    <col min="9986" max="9986" width="10.42578125" style="44" customWidth="1"/>
    <col min="9987" max="9987" width="9.42578125" style="44" customWidth="1"/>
    <col min="9988" max="9988" width="9.28515625" style="44" customWidth="1"/>
    <col min="9989" max="9989" width="10.85546875" style="44" customWidth="1"/>
    <col min="9990" max="9990" width="9.140625" style="44"/>
    <col min="9991" max="9992" width="11.7109375" style="44" bestFit="1" customWidth="1"/>
    <col min="9993" max="10240" width="9.140625" style="44"/>
    <col min="10241" max="10241" width="52.42578125" style="44" customWidth="1"/>
    <col min="10242" max="10242" width="10.42578125" style="44" customWidth="1"/>
    <col min="10243" max="10243" width="9.42578125" style="44" customWidth="1"/>
    <col min="10244" max="10244" width="9.28515625" style="44" customWidth="1"/>
    <col min="10245" max="10245" width="10.85546875" style="44" customWidth="1"/>
    <col min="10246" max="10246" width="9.140625" style="44"/>
    <col min="10247" max="10248" width="11.7109375" style="44" bestFit="1" customWidth="1"/>
    <col min="10249" max="10496" width="9.140625" style="44"/>
    <col min="10497" max="10497" width="52.42578125" style="44" customWidth="1"/>
    <col min="10498" max="10498" width="10.42578125" style="44" customWidth="1"/>
    <col min="10499" max="10499" width="9.42578125" style="44" customWidth="1"/>
    <col min="10500" max="10500" width="9.28515625" style="44" customWidth="1"/>
    <col min="10501" max="10501" width="10.85546875" style="44" customWidth="1"/>
    <col min="10502" max="10502" width="9.140625" style="44"/>
    <col min="10503" max="10504" width="11.7109375" style="44" bestFit="1" customWidth="1"/>
    <col min="10505" max="10752" width="9.140625" style="44"/>
    <col min="10753" max="10753" width="52.42578125" style="44" customWidth="1"/>
    <col min="10754" max="10754" width="10.42578125" style="44" customWidth="1"/>
    <col min="10755" max="10755" width="9.42578125" style="44" customWidth="1"/>
    <col min="10756" max="10756" width="9.28515625" style="44" customWidth="1"/>
    <col min="10757" max="10757" width="10.85546875" style="44" customWidth="1"/>
    <col min="10758" max="10758" width="9.140625" style="44"/>
    <col min="10759" max="10760" width="11.7109375" style="44" bestFit="1" customWidth="1"/>
    <col min="10761" max="11008" width="9.140625" style="44"/>
    <col min="11009" max="11009" width="52.42578125" style="44" customWidth="1"/>
    <col min="11010" max="11010" width="10.42578125" style="44" customWidth="1"/>
    <col min="11011" max="11011" width="9.42578125" style="44" customWidth="1"/>
    <col min="11012" max="11012" width="9.28515625" style="44" customWidth="1"/>
    <col min="11013" max="11013" width="10.85546875" style="44" customWidth="1"/>
    <col min="11014" max="11014" width="9.140625" style="44"/>
    <col min="11015" max="11016" width="11.7109375" style="44" bestFit="1" customWidth="1"/>
    <col min="11017" max="11264" width="9.140625" style="44"/>
    <col min="11265" max="11265" width="52.42578125" style="44" customWidth="1"/>
    <col min="11266" max="11266" width="10.42578125" style="44" customWidth="1"/>
    <col min="11267" max="11267" width="9.42578125" style="44" customWidth="1"/>
    <col min="11268" max="11268" width="9.28515625" style="44" customWidth="1"/>
    <col min="11269" max="11269" width="10.85546875" style="44" customWidth="1"/>
    <col min="11270" max="11270" width="9.140625" style="44"/>
    <col min="11271" max="11272" width="11.7109375" style="44" bestFit="1" customWidth="1"/>
    <col min="11273" max="11520" width="9.140625" style="44"/>
    <col min="11521" max="11521" width="52.42578125" style="44" customWidth="1"/>
    <col min="11522" max="11522" width="10.42578125" style="44" customWidth="1"/>
    <col min="11523" max="11523" width="9.42578125" style="44" customWidth="1"/>
    <col min="11524" max="11524" width="9.28515625" style="44" customWidth="1"/>
    <col min="11525" max="11525" width="10.85546875" style="44" customWidth="1"/>
    <col min="11526" max="11526" width="9.140625" style="44"/>
    <col min="11527" max="11528" width="11.7109375" style="44" bestFit="1" customWidth="1"/>
    <col min="11529" max="11776" width="9.140625" style="44"/>
    <col min="11777" max="11777" width="52.42578125" style="44" customWidth="1"/>
    <col min="11778" max="11778" width="10.42578125" style="44" customWidth="1"/>
    <col min="11779" max="11779" width="9.42578125" style="44" customWidth="1"/>
    <col min="11780" max="11780" width="9.28515625" style="44" customWidth="1"/>
    <col min="11781" max="11781" width="10.85546875" style="44" customWidth="1"/>
    <col min="11782" max="11782" width="9.140625" style="44"/>
    <col min="11783" max="11784" width="11.7109375" style="44" bestFit="1" customWidth="1"/>
    <col min="11785" max="12032" width="9.140625" style="44"/>
    <col min="12033" max="12033" width="52.42578125" style="44" customWidth="1"/>
    <col min="12034" max="12034" width="10.42578125" style="44" customWidth="1"/>
    <col min="12035" max="12035" width="9.42578125" style="44" customWidth="1"/>
    <col min="12036" max="12036" width="9.28515625" style="44" customWidth="1"/>
    <col min="12037" max="12037" width="10.85546875" style="44" customWidth="1"/>
    <col min="12038" max="12038" width="9.140625" style="44"/>
    <col min="12039" max="12040" width="11.7109375" style="44" bestFit="1" customWidth="1"/>
    <col min="12041" max="12288" width="9.140625" style="44"/>
    <col min="12289" max="12289" width="52.42578125" style="44" customWidth="1"/>
    <col min="12290" max="12290" width="10.42578125" style="44" customWidth="1"/>
    <col min="12291" max="12291" width="9.42578125" style="44" customWidth="1"/>
    <col min="12292" max="12292" width="9.28515625" style="44" customWidth="1"/>
    <col min="12293" max="12293" width="10.85546875" style="44" customWidth="1"/>
    <col min="12294" max="12294" width="9.140625" style="44"/>
    <col min="12295" max="12296" width="11.7109375" style="44" bestFit="1" customWidth="1"/>
    <col min="12297" max="12544" width="9.140625" style="44"/>
    <col min="12545" max="12545" width="52.42578125" style="44" customWidth="1"/>
    <col min="12546" max="12546" width="10.42578125" style="44" customWidth="1"/>
    <col min="12547" max="12547" width="9.42578125" style="44" customWidth="1"/>
    <col min="12548" max="12548" width="9.28515625" style="44" customWidth="1"/>
    <col min="12549" max="12549" width="10.85546875" style="44" customWidth="1"/>
    <col min="12550" max="12550" width="9.140625" style="44"/>
    <col min="12551" max="12552" width="11.7109375" style="44" bestFit="1" customWidth="1"/>
    <col min="12553" max="12800" width="9.140625" style="44"/>
    <col min="12801" max="12801" width="52.42578125" style="44" customWidth="1"/>
    <col min="12802" max="12802" width="10.42578125" style="44" customWidth="1"/>
    <col min="12803" max="12803" width="9.42578125" style="44" customWidth="1"/>
    <col min="12804" max="12804" width="9.28515625" style="44" customWidth="1"/>
    <col min="12805" max="12805" width="10.85546875" style="44" customWidth="1"/>
    <col min="12806" max="12806" width="9.140625" style="44"/>
    <col min="12807" max="12808" width="11.7109375" style="44" bestFit="1" customWidth="1"/>
    <col min="12809" max="13056" width="9.140625" style="44"/>
    <col min="13057" max="13057" width="52.42578125" style="44" customWidth="1"/>
    <col min="13058" max="13058" width="10.42578125" style="44" customWidth="1"/>
    <col min="13059" max="13059" width="9.42578125" style="44" customWidth="1"/>
    <col min="13060" max="13060" width="9.28515625" style="44" customWidth="1"/>
    <col min="13061" max="13061" width="10.85546875" style="44" customWidth="1"/>
    <col min="13062" max="13062" width="9.140625" style="44"/>
    <col min="13063" max="13064" width="11.7109375" style="44" bestFit="1" customWidth="1"/>
    <col min="13065" max="13312" width="9.140625" style="44"/>
    <col min="13313" max="13313" width="52.42578125" style="44" customWidth="1"/>
    <col min="13314" max="13314" width="10.42578125" style="44" customWidth="1"/>
    <col min="13315" max="13315" width="9.42578125" style="44" customWidth="1"/>
    <col min="13316" max="13316" width="9.28515625" style="44" customWidth="1"/>
    <col min="13317" max="13317" width="10.85546875" style="44" customWidth="1"/>
    <col min="13318" max="13318" width="9.140625" style="44"/>
    <col min="13319" max="13320" width="11.7109375" style="44" bestFit="1" customWidth="1"/>
    <col min="13321" max="13568" width="9.140625" style="44"/>
    <col min="13569" max="13569" width="52.42578125" style="44" customWidth="1"/>
    <col min="13570" max="13570" width="10.42578125" style="44" customWidth="1"/>
    <col min="13571" max="13571" width="9.42578125" style="44" customWidth="1"/>
    <col min="13572" max="13572" width="9.28515625" style="44" customWidth="1"/>
    <col min="13573" max="13573" width="10.85546875" style="44" customWidth="1"/>
    <col min="13574" max="13574" width="9.140625" style="44"/>
    <col min="13575" max="13576" width="11.7109375" style="44" bestFit="1" customWidth="1"/>
    <col min="13577" max="13824" width="9.140625" style="44"/>
    <col min="13825" max="13825" width="52.42578125" style="44" customWidth="1"/>
    <col min="13826" max="13826" width="10.42578125" style="44" customWidth="1"/>
    <col min="13827" max="13827" width="9.42578125" style="44" customWidth="1"/>
    <col min="13828" max="13828" width="9.28515625" style="44" customWidth="1"/>
    <col min="13829" max="13829" width="10.85546875" style="44" customWidth="1"/>
    <col min="13830" max="13830" width="9.140625" style="44"/>
    <col min="13831" max="13832" width="11.7109375" style="44" bestFit="1" customWidth="1"/>
    <col min="13833" max="14080" width="9.140625" style="44"/>
    <col min="14081" max="14081" width="52.42578125" style="44" customWidth="1"/>
    <col min="14082" max="14082" width="10.42578125" style="44" customWidth="1"/>
    <col min="14083" max="14083" width="9.42578125" style="44" customWidth="1"/>
    <col min="14084" max="14084" width="9.28515625" style="44" customWidth="1"/>
    <col min="14085" max="14085" width="10.85546875" style="44" customWidth="1"/>
    <col min="14086" max="14086" width="9.140625" style="44"/>
    <col min="14087" max="14088" width="11.7109375" style="44" bestFit="1" customWidth="1"/>
    <col min="14089" max="14336" width="9.140625" style="44"/>
    <col min="14337" max="14337" width="52.42578125" style="44" customWidth="1"/>
    <col min="14338" max="14338" width="10.42578125" style="44" customWidth="1"/>
    <col min="14339" max="14339" width="9.42578125" style="44" customWidth="1"/>
    <col min="14340" max="14340" width="9.28515625" style="44" customWidth="1"/>
    <col min="14341" max="14341" width="10.85546875" style="44" customWidth="1"/>
    <col min="14342" max="14342" width="9.140625" style="44"/>
    <col min="14343" max="14344" width="11.7109375" style="44" bestFit="1" customWidth="1"/>
    <col min="14345" max="14592" width="9.140625" style="44"/>
    <col min="14593" max="14593" width="52.42578125" style="44" customWidth="1"/>
    <col min="14594" max="14594" width="10.42578125" style="44" customWidth="1"/>
    <col min="14595" max="14595" width="9.42578125" style="44" customWidth="1"/>
    <col min="14596" max="14596" width="9.28515625" style="44" customWidth="1"/>
    <col min="14597" max="14597" width="10.85546875" style="44" customWidth="1"/>
    <col min="14598" max="14598" width="9.140625" style="44"/>
    <col min="14599" max="14600" width="11.7109375" style="44" bestFit="1" customWidth="1"/>
    <col min="14601" max="14848" width="9.140625" style="44"/>
    <col min="14849" max="14849" width="52.42578125" style="44" customWidth="1"/>
    <col min="14850" max="14850" width="10.42578125" style="44" customWidth="1"/>
    <col min="14851" max="14851" width="9.42578125" style="44" customWidth="1"/>
    <col min="14852" max="14852" width="9.28515625" style="44" customWidth="1"/>
    <col min="14853" max="14853" width="10.85546875" style="44" customWidth="1"/>
    <col min="14854" max="14854" width="9.140625" style="44"/>
    <col min="14855" max="14856" width="11.7109375" style="44" bestFit="1" customWidth="1"/>
    <col min="14857" max="15104" width="9.140625" style="44"/>
    <col min="15105" max="15105" width="52.42578125" style="44" customWidth="1"/>
    <col min="15106" max="15106" width="10.42578125" style="44" customWidth="1"/>
    <col min="15107" max="15107" width="9.42578125" style="44" customWidth="1"/>
    <col min="15108" max="15108" width="9.28515625" style="44" customWidth="1"/>
    <col min="15109" max="15109" width="10.85546875" style="44" customWidth="1"/>
    <col min="15110" max="15110" width="9.140625" style="44"/>
    <col min="15111" max="15112" width="11.7109375" style="44" bestFit="1" customWidth="1"/>
    <col min="15113" max="15360" width="9.140625" style="44"/>
    <col min="15361" max="15361" width="52.42578125" style="44" customWidth="1"/>
    <col min="15362" max="15362" width="10.42578125" style="44" customWidth="1"/>
    <col min="15363" max="15363" width="9.42578125" style="44" customWidth="1"/>
    <col min="15364" max="15364" width="9.28515625" style="44" customWidth="1"/>
    <col min="15365" max="15365" width="10.85546875" style="44" customWidth="1"/>
    <col min="15366" max="15366" width="9.140625" style="44"/>
    <col min="15367" max="15368" width="11.7109375" style="44" bestFit="1" customWidth="1"/>
    <col min="15369" max="15616" width="9.140625" style="44"/>
    <col min="15617" max="15617" width="52.42578125" style="44" customWidth="1"/>
    <col min="15618" max="15618" width="10.42578125" style="44" customWidth="1"/>
    <col min="15619" max="15619" width="9.42578125" style="44" customWidth="1"/>
    <col min="15620" max="15620" width="9.28515625" style="44" customWidth="1"/>
    <col min="15621" max="15621" width="10.85546875" style="44" customWidth="1"/>
    <col min="15622" max="15622" width="9.140625" style="44"/>
    <col min="15623" max="15624" width="11.7109375" style="44" bestFit="1" customWidth="1"/>
    <col min="15625" max="15872" width="9.140625" style="44"/>
    <col min="15873" max="15873" width="52.42578125" style="44" customWidth="1"/>
    <col min="15874" max="15874" width="10.42578125" style="44" customWidth="1"/>
    <col min="15875" max="15875" width="9.42578125" style="44" customWidth="1"/>
    <col min="15876" max="15876" width="9.28515625" style="44" customWidth="1"/>
    <col min="15877" max="15877" width="10.85546875" style="44" customWidth="1"/>
    <col min="15878" max="15878" width="9.140625" style="44"/>
    <col min="15879" max="15880" width="11.7109375" style="44" bestFit="1" customWidth="1"/>
    <col min="15881" max="16128" width="9.140625" style="44"/>
    <col min="16129" max="16129" width="52.42578125" style="44" customWidth="1"/>
    <col min="16130" max="16130" width="10.42578125" style="44" customWidth="1"/>
    <col min="16131" max="16131" width="9.42578125" style="44" customWidth="1"/>
    <col min="16132" max="16132" width="9.28515625" style="44" customWidth="1"/>
    <col min="16133" max="16133" width="10.85546875" style="44" customWidth="1"/>
    <col min="16134" max="16134" width="9.140625" style="44"/>
    <col min="16135" max="16136" width="11.7109375" style="44" bestFit="1" customWidth="1"/>
    <col min="16137" max="16384" width="9.140625" style="44"/>
  </cols>
  <sheetData>
    <row r="1" spans="1:7" ht="26.25" customHeight="1" x14ac:dyDescent="0.3">
      <c r="A1" s="191" t="s">
        <v>61</v>
      </c>
      <c r="B1" s="191"/>
      <c r="C1" s="191"/>
      <c r="D1" s="191"/>
      <c r="E1" s="191"/>
    </row>
    <row r="2" spans="1:7" ht="27" customHeight="1" x14ac:dyDescent="0.2">
      <c r="A2" s="192" t="s">
        <v>62</v>
      </c>
      <c r="B2" s="192"/>
      <c r="C2" s="192"/>
      <c r="D2" s="192"/>
      <c r="E2" s="192"/>
    </row>
    <row r="3" spans="1:7" ht="18" customHeight="1" x14ac:dyDescent="0.2">
      <c r="A3" s="193" t="s">
        <v>63</v>
      </c>
      <c r="B3" s="193" t="s">
        <v>64</v>
      </c>
      <c r="C3" s="193" t="s">
        <v>65</v>
      </c>
      <c r="D3" s="194" t="s">
        <v>66</v>
      </c>
      <c r="E3" s="194"/>
      <c r="F3" s="45"/>
    </row>
    <row r="4" spans="1:7" s="56" customFormat="1" ht="36" customHeight="1" x14ac:dyDescent="0.2">
      <c r="A4" s="193"/>
      <c r="B4" s="193"/>
      <c r="C4" s="193"/>
      <c r="D4" s="46" t="s">
        <v>11</v>
      </c>
      <c r="E4" s="61" t="s">
        <v>89</v>
      </c>
      <c r="F4" s="76"/>
    </row>
    <row r="5" spans="1:7" ht="21" customHeight="1" x14ac:dyDescent="0.2">
      <c r="A5" s="47" t="s">
        <v>78</v>
      </c>
      <c r="B5" s="67">
        <v>50569</v>
      </c>
      <c r="C5" s="67">
        <v>43247</v>
      </c>
      <c r="D5" s="73">
        <f t="shared" ref="D5:D8" si="0">ROUND(C5/B5*100,1)</f>
        <v>85.5</v>
      </c>
      <c r="E5" s="73">
        <f t="shared" ref="E5:E18" si="1">C5-B5</f>
        <v>-7322</v>
      </c>
      <c r="F5" s="44" t="s">
        <v>67</v>
      </c>
    </row>
    <row r="6" spans="1:7" ht="15.75" x14ac:dyDescent="0.2">
      <c r="A6" s="51" t="s">
        <v>68</v>
      </c>
      <c r="B6" s="68">
        <v>29054</v>
      </c>
      <c r="C6" s="68">
        <v>26192</v>
      </c>
      <c r="D6" s="74">
        <f t="shared" si="0"/>
        <v>90.1</v>
      </c>
      <c r="E6" s="74">
        <f t="shared" si="1"/>
        <v>-2862</v>
      </c>
    </row>
    <row r="7" spans="1:7" ht="33" customHeight="1" x14ac:dyDescent="0.2">
      <c r="A7" s="47" t="s">
        <v>82</v>
      </c>
      <c r="B7" s="67">
        <v>31575</v>
      </c>
      <c r="C7" s="69">
        <v>33205</v>
      </c>
      <c r="D7" s="73">
        <f t="shared" si="0"/>
        <v>105.2</v>
      </c>
      <c r="E7" s="73">
        <f t="shared" si="1"/>
        <v>1630</v>
      </c>
      <c r="F7" s="52"/>
      <c r="G7" s="53"/>
    </row>
    <row r="8" spans="1:7" ht="31.5" x14ac:dyDescent="0.2">
      <c r="A8" s="54" t="s">
        <v>81</v>
      </c>
      <c r="B8" s="68">
        <v>16473</v>
      </c>
      <c r="C8" s="70">
        <v>18868</v>
      </c>
      <c r="D8" s="73">
        <f t="shared" si="0"/>
        <v>114.5</v>
      </c>
      <c r="E8" s="73">
        <f t="shared" si="1"/>
        <v>2395</v>
      </c>
      <c r="F8" s="52"/>
      <c r="G8" s="53"/>
    </row>
    <row r="9" spans="1:7" ht="33" customHeight="1" x14ac:dyDescent="0.2">
      <c r="A9" s="55" t="s">
        <v>69</v>
      </c>
      <c r="B9" s="71">
        <v>52.2</v>
      </c>
      <c r="C9" s="71">
        <v>56.8</v>
      </c>
      <c r="D9" s="198" t="s">
        <v>79</v>
      </c>
      <c r="E9" s="199"/>
      <c r="F9" s="56"/>
      <c r="G9" s="53"/>
    </row>
    <row r="10" spans="1:7" ht="33" customHeight="1" x14ac:dyDescent="0.2">
      <c r="A10" s="51" t="s">
        <v>80</v>
      </c>
      <c r="B10" s="68">
        <v>72</v>
      </c>
      <c r="C10" s="68">
        <v>27</v>
      </c>
      <c r="D10" s="75">
        <f>ROUND(C10/B10*100,1)</f>
        <v>37.5</v>
      </c>
      <c r="E10" s="75">
        <f>C10-B10</f>
        <v>-45</v>
      </c>
      <c r="F10" s="56"/>
      <c r="G10" s="53"/>
    </row>
    <row r="11" spans="1:7" ht="36" customHeight="1" x14ac:dyDescent="0.2">
      <c r="A11" s="51" t="s">
        <v>39</v>
      </c>
      <c r="B11" s="68">
        <v>318</v>
      </c>
      <c r="C11" s="68">
        <v>288</v>
      </c>
      <c r="D11" s="75">
        <f t="shared" ref="D11:D19" si="2">ROUND(C11/B11*100,1)</f>
        <v>90.6</v>
      </c>
      <c r="E11" s="75">
        <f>C11-B11</f>
        <v>-30</v>
      </c>
      <c r="F11" s="56"/>
      <c r="G11" s="53"/>
    </row>
    <row r="12" spans="1:7" ht="20.25" customHeight="1" x14ac:dyDescent="0.2">
      <c r="A12" s="51" t="s">
        <v>83</v>
      </c>
      <c r="B12" s="70">
        <v>4490</v>
      </c>
      <c r="C12" s="68">
        <v>4561</v>
      </c>
      <c r="D12" s="75">
        <f t="shared" si="2"/>
        <v>101.6</v>
      </c>
      <c r="E12" s="74">
        <f t="shared" si="1"/>
        <v>71</v>
      </c>
    </row>
    <row r="13" spans="1:7" ht="16.5" customHeight="1" x14ac:dyDescent="0.2">
      <c r="A13" s="51" t="s">
        <v>84</v>
      </c>
      <c r="B13" s="70">
        <v>6</v>
      </c>
      <c r="C13" s="68">
        <v>603</v>
      </c>
      <c r="D13" s="75" t="s">
        <v>46</v>
      </c>
      <c r="E13" s="74">
        <f>C13-B13</f>
        <v>597</v>
      </c>
    </row>
    <row r="14" spans="1:7" ht="17.25" customHeight="1" x14ac:dyDescent="0.2">
      <c r="A14" s="51" t="s">
        <v>85</v>
      </c>
      <c r="B14" s="70">
        <v>3</v>
      </c>
      <c r="C14" s="68">
        <v>5</v>
      </c>
      <c r="D14" s="75">
        <f t="shared" si="2"/>
        <v>166.7</v>
      </c>
      <c r="E14" s="74">
        <f>C14-B14</f>
        <v>2</v>
      </c>
    </row>
    <row r="15" spans="1:7" ht="33.75" customHeight="1" x14ac:dyDescent="0.2">
      <c r="A15" s="47" t="s">
        <v>86</v>
      </c>
      <c r="B15" s="69">
        <v>3715</v>
      </c>
      <c r="C15" s="72">
        <v>3457</v>
      </c>
      <c r="D15" s="75">
        <f t="shared" si="2"/>
        <v>93.1</v>
      </c>
      <c r="E15" s="73">
        <f t="shared" si="1"/>
        <v>-258</v>
      </c>
      <c r="F15" s="57"/>
    </row>
    <row r="16" spans="1:7" ht="31.5" x14ac:dyDescent="0.2">
      <c r="A16" s="51" t="s">
        <v>87</v>
      </c>
      <c r="B16" s="68">
        <v>6848</v>
      </c>
      <c r="C16" s="68">
        <v>7178</v>
      </c>
      <c r="D16" s="75">
        <f t="shared" si="2"/>
        <v>104.8</v>
      </c>
      <c r="E16" s="74">
        <f t="shared" si="1"/>
        <v>330</v>
      </c>
      <c r="F16" s="58"/>
    </row>
    <row r="17" spans="1:11" ht="15.75" x14ac:dyDescent="0.2">
      <c r="A17" s="47" t="s">
        <v>4</v>
      </c>
      <c r="B17" s="69">
        <v>40178</v>
      </c>
      <c r="C17" s="69">
        <v>43247</v>
      </c>
      <c r="D17" s="75">
        <f t="shared" si="2"/>
        <v>107.6</v>
      </c>
      <c r="E17" s="73">
        <f t="shared" si="1"/>
        <v>3069</v>
      </c>
      <c r="F17" s="58"/>
      <c r="K17" s="59"/>
    </row>
    <row r="18" spans="1:11" ht="16.5" customHeight="1" x14ac:dyDescent="0.2">
      <c r="A18" s="51" t="s">
        <v>68</v>
      </c>
      <c r="B18" s="70">
        <v>38923</v>
      </c>
      <c r="C18" s="70">
        <v>41626</v>
      </c>
      <c r="D18" s="75">
        <f t="shared" si="2"/>
        <v>106.9</v>
      </c>
      <c r="E18" s="74">
        <f t="shared" si="1"/>
        <v>2703</v>
      </c>
      <c r="F18" s="58"/>
    </row>
    <row r="19" spans="1:11" ht="37.5" customHeight="1" x14ac:dyDescent="0.2">
      <c r="A19" s="47" t="s">
        <v>70</v>
      </c>
      <c r="B19" s="69">
        <v>1832</v>
      </c>
      <c r="C19" s="67">
        <v>2055</v>
      </c>
      <c r="D19" s="75">
        <f t="shared" si="2"/>
        <v>112.2</v>
      </c>
      <c r="E19" s="61" t="s">
        <v>88</v>
      </c>
      <c r="F19" s="58"/>
    </row>
    <row r="20" spans="1:11" ht="9" customHeight="1" x14ac:dyDescent="0.2">
      <c r="A20" s="200" t="s">
        <v>71</v>
      </c>
      <c r="B20" s="200"/>
      <c r="C20" s="200"/>
      <c r="D20" s="200"/>
      <c r="E20" s="200"/>
    </row>
    <row r="21" spans="1:11" ht="15" customHeight="1" x14ac:dyDescent="0.2">
      <c r="A21" s="201"/>
      <c r="B21" s="201"/>
      <c r="C21" s="201"/>
      <c r="D21" s="201"/>
      <c r="E21" s="201"/>
    </row>
    <row r="22" spans="1:11" ht="12.75" customHeight="1" x14ac:dyDescent="0.2">
      <c r="A22" s="193" t="s">
        <v>63</v>
      </c>
      <c r="B22" s="202" t="s">
        <v>65</v>
      </c>
      <c r="C22" s="202" t="s">
        <v>72</v>
      </c>
      <c r="D22" s="203" t="s">
        <v>66</v>
      </c>
      <c r="E22" s="204"/>
    </row>
    <row r="23" spans="1:11" ht="48.75" customHeight="1" x14ac:dyDescent="0.2">
      <c r="A23" s="193"/>
      <c r="B23" s="202"/>
      <c r="C23" s="202"/>
      <c r="D23" s="46" t="s">
        <v>11</v>
      </c>
      <c r="E23" s="61" t="s">
        <v>73</v>
      </c>
    </row>
    <row r="24" spans="1:11" ht="26.25" customHeight="1" x14ac:dyDescent="0.35">
      <c r="A24" s="47" t="s">
        <v>78</v>
      </c>
      <c r="B24" s="69">
        <v>17055</v>
      </c>
      <c r="C24" s="67">
        <v>13890</v>
      </c>
      <c r="D24" s="49">
        <f>ROUND(C24/B24*100,1)</f>
        <v>81.400000000000006</v>
      </c>
      <c r="E24" s="77">
        <f>C24-B24</f>
        <v>-3165</v>
      </c>
      <c r="G24" s="62"/>
      <c r="H24" s="62"/>
    </row>
    <row r="25" spans="1:11" ht="15.75" x14ac:dyDescent="0.2">
      <c r="A25" s="47" t="s">
        <v>90</v>
      </c>
      <c r="B25" s="69">
        <v>13506</v>
      </c>
      <c r="C25" s="67">
        <v>10602</v>
      </c>
      <c r="D25" s="49">
        <f>ROUND(C25/B25*100,1)</f>
        <v>78.5</v>
      </c>
      <c r="E25" s="77">
        <f>C25-B25</f>
        <v>-2904</v>
      </c>
    </row>
    <row r="26" spans="1:11" ht="21" customHeight="1" x14ac:dyDescent="0.2">
      <c r="A26" s="47" t="s">
        <v>92</v>
      </c>
      <c r="B26" s="67">
        <v>1621</v>
      </c>
      <c r="C26" s="67">
        <v>1881</v>
      </c>
      <c r="D26" s="49">
        <f>ROUND(C26/B26*100,1)</f>
        <v>116</v>
      </c>
      <c r="E26" s="77">
        <f>C26-B26</f>
        <v>260</v>
      </c>
    </row>
    <row r="27" spans="1:11" ht="34.5" customHeight="1" x14ac:dyDescent="0.2">
      <c r="A27" s="47" t="s">
        <v>91</v>
      </c>
      <c r="B27" s="48" t="s">
        <v>74</v>
      </c>
      <c r="C27" s="60">
        <v>287</v>
      </c>
      <c r="D27" s="49" t="s">
        <v>74</v>
      </c>
      <c r="E27" s="46" t="s">
        <v>74</v>
      </c>
    </row>
    <row r="28" spans="1:11" ht="33.75" customHeight="1" x14ac:dyDescent="0.2">
      <c r="A28" s="63" t="s">
        <v>75</v>
      </c>
      <c r="B28" s="60">
        <v>2899</v>
      </c>
      <c r="C28" s="60">
        <v>4319</v>
      </c>
      <c r="D28" s="50">
        <f>ROUND(C28/B28*100,1)</f>
        <v>149</v>
      </c>
      <c r="E28" s="64" t="s">
        <v>93</v>
      </c>
      <c r="F28" s="58"/>
      <c r="G28" s="58"/>
      <c r="I28" s="58"/>
      <c r="J28" s="65"/>
    </row>
    <row r="29" spans="1:11" ht="24.75" customHeight="1" x14ac:dyDescent="0.2">
      <c r="A29" s="47" t="s">
        <v>76</v>
      </c>
      <c r="B29" s="66">
        <v>11</v>
      </c>
      <c r="C29" s="66">
        <v>7</v>
      </c>
      <c r="D29" s="195" t="s">
        <v>77</v>
      </c>
      <c r="E29" s="196"/>
    </row>
    <row r="30" spans="1:11" ht="33" customHeight="1" x14ac:dyDescent="0.2">
      <c r="A30" s="197"/>
      <c r="B30" s="197"/>
      <c r="C30" s="197"/>
      <c r="D30" s="197"/>
      <c r="E30" s="197"/>
    </row>
  </sheetData>
  <mergeCells count="14">
    <mergeCell ref="D29:E29"/>
    <mergeCell ref="A30:E30"/>
    <mergeCell ref="D9:E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CH122"/>
  <sheetViews>
    <sheetView view="pageBreakPreview" topLeftCell="A2" zoomScale="80" zoomScaleNormal="84" zoomScaleSheetLayoutView="80" workbookViewId="0">
      <selection activeCell="A10" sqref="A10:A32"/>
    </sheetView>
  </sheetViews>
  <sheetFormatPr defaultColWidth="9.140625" defaultRowHeight="12.75" x14ac:dyDescent="0.2"/>
  <cols>
    <col min="1" max="1" width="24.5703125" style="3" customWidth="1"/>
    <col min="2" max="2" width="7" style="3" customWidth="1"/>
    <col min="3" max="3" width="6.85546875" style="3" customWidth="1"/>
    <col min="4" max="4" width="6.28515625" style="3" customWidth="1"/>
    <col min="5" max="5" width="7.28515625" style="3" customWidth="1"/>
    <col min="6" max="6" width="7.140625" style="3" customWidth="1"/>
    <col min="7" max="7" width="6.85546875" style="3" customWidth="1"/>
    <col min="8" max="8" width="6.140625" style="3" customWidth="1"/>
    <col min="9" max="9" width="7.42578125" style="3" customWidth="1"/>
    <col min="10" max="10" width="6.7109375" style="3" customWidth="1"/>
    <col min="11" max="11" width="7.28515625" style="3" customWidth="1"/>
    <col min="12" max="12" width="6" style="3" customWidth="1"/>
    <col min="13" max="13" width="6.7109375" style="3" customWidth="1"/>
    <col min="14" max="14" width="5.7109375" style="3" customWidth="1"/>
    <col min="15" max="15" width="5.140625" style="3" customWidth="1"/>
    <col min="16" max="16" width="7" style="3" customWidth="1"/>
    <col min="17" max="17" width="4.7109375" style="3" customWidth="1"/>
    <col min="18" max="18" width="7.42578125" style="3" customWidth="1"/>
    <col min="19" max="19" width="7.5703125" style="3" customWidth="1"/>
    <col min="20" max="20" width="6" style="3" customWidth="1"/>
    <col min="21" max="21" width="7.5703125" style="3" customWidth="1"/>
    <col min="22" max="23" width="5.7109375" style="3" customWidth="1"/>
    <col min="24" max="24" width="9.140625" style="3" customWidth="1"/>
    <col min="25" max="25" width="6.42578125" style="3" customWidth="1"/>
    <col min="26" max="26" width="7.85546875" style="3" customWidth="1"/>
    <col min="27" max="27" width="8.28515625" style="3" customWidth="1"/>
    <col min="28" max="28" width="6.7109375" style="3" customWidth="1"/>
    <col min="29" max="29" width="7" style="3" customWidth="1"/>
    <col min="30" max="30" width="7.5703125" style="3" customWidth="1"/>
    <col min="31" max="31" width="7" style="3" customWidth="1"/>
    <col min="32" max="32" width="6.5703125" style="3" customWidth="1"/>
    <col min="33" max="33" width="7" style="3" customWidth="1"/>
    <col min="34" max="34" width="7.28515625" style="3" customWidth="1"/>
    <col min="35" max="35" width="7.42578125" style="3" customWidth="1"/>
    <col min="36" max="36" width="7.7109375" style="3" customWidth="1"/>
    <col min="37" max="37" width="6.42578125" style="3" customWidth="1"/>
    <col min="38" max="38" width="5.7109375" style="3" customWidth="1"/>
    <col min="39" max="40" width="6.5703125" style="3" customWidth="1"/>
    <col min="41" max="41" width="4.85546875" style="3" customWidth="1"/>
    <col min="42" max="42" width="6.28515625" style="3" customWidth="1"/>
    <col min="43" max="43" width="6.140625" style="3" customWidth="1"/>
    <col min="44" max="44" width="6.42578125" style="3" customWidth="1"/>
    <col min="45" max="45" width="4.85546875" style="3" customWidth="1"/>
    <col min="46" max="46" width="6.7109375" style="3" customWidth="1"/>
    <col min="47" max="47" width="7" style="3" customWidth="1"/>
    <col min="48" max="48" width="6.28515625" style="3" customWidth="1"/>
    <col min="49" max="49" width="5.85546875" style="3" customWidth="1"/>
    <col min="50" max="50" width="8.7109375" style="3" customWidth="1"/>
    <col min="51" max="51" width="8.28515625" style="3" customWidth="1"/>
    <col min="52" max="52" width="7.28515625" style="3" customWidth="1"/>
    <col min="53" max="53" width="8.28515625" style="3" customWidth="1"/>
    <col min="54" max="54" width="7.5703125" style="3" customWidth="1"/>
    <col min="55" max="56" width="7.85546875" style="3" customWidth="1"/>
    <col min="57" max="58" width="7.7109375" style="3" customWidth="1"/>
    <col min="59" max="59" width="8.140625" style="3" customWidth="1"/>
    <col min="60" max="60" width="7.7109375" style="3" customWidth="1"/>
    <col min="61" max="61" width="8" style="3" customWidth="1"/>
    <col min="62" max="62" width="8.5703125" style="3" customWidth="1"/>
    <col min="63" max="63" width="8.85546875" style="3" customWidth="1"/>
    <col min="64" max="65" width="7.42578125" style="3" customWidth="1"/>
    <col min="66" max="66" width="8" style="3" customWidth="1"/>
    <col min="67" max="67" width="7.5703125" style="3" customWidth="1"/>
    <col min="68" max="68" width="8.28515625" style="3" customWidth="1"/>
    <col min="69" max="69" width="8.42578125" style="3" customWidth="1"/>
    <col min="70" max="70" width="9.5703125" style="3" customWidth="1"/>
    <col min="71" max="71" width="10.5703125" style="3" customWidth="1"/>
    <col min="72" max="72" width="10.140625" style="3" customWidth="1"/>
    <col min="73" max="73" width="9.42578125" style="3" customWidth="1"/>
    <col min="74" max="74" width="9.140625" style="3" customWidth="1"/>
    <col min="75" max="75" width="9.85546875" style="3" customWidth="1"/>
    <col min="76" max="76" width="11.28515625" style="3" customWidth="1"/>
    <col min="77" max="77" width="9.140625" style="3" customWidth="1"/>
    <col min="78" max="78" width="9.28515625" style="3" customWidth="1"/>
    <col min="79" max="79" width="9.140625" style="3" customWidth="1"/>
    <col min="80" max="80" width="9.42578125" style="3" customWidth="1"/>
    <col min="81" max="81" width="8.28515625" style="3" customWidth="1"/>
    <col min="82" max="82" width="8.140625" style="3" customWidth="1"/>
    <col min="83" max="83" width="7.85546875" style="3" customWidth="1"/>
    <col min="84" max="84" width="7.140625" style="3" customWidth="1"/>
    <col min="85" max="85" width="7.5703125" style="3" customWidth="1"/>
    <col min="86" max="16384" width="9.140625" style="3"/>
  </cols>
  <sheetData>
    <row r="1" spans="1:86" ht="20.25" hidden="1" customHeight="1" x14ac:dyDescent="0.2">
      <c r="A1" s="205" t="s">
        <v>34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86" ht="21.75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4"/>
      <c r="AA2" s="4"/>
      <c r="AB2" s="10"/>
      <c r="AH2" s="4"/>
      <c r="AI2" s="4"/>
      <c r="AJ2" s="4"/>
      <c r="AK2" s="10"/>
      <c r="AL2" s="28"/>
      <c r="AN2" s="29"/>
      <c r="AO2" s="28"/>
      <c r="AP2" s="28"/>
      <c r="AR2" s="29"/>
      <c r="AS2" s="28"/>
      <c r="AT2" s="10"/>
      <c r="AU2" s="222" t="s">
        <v>0</v>
      </c>
      <c r="AV2" s="222"/>
      <c r="AW2" s="222"/>
      <c r="AX2" s="4"/>
      <c r="AY2" s="4"/>
      <c r="AZ2" s="10"/>
      <c r="BF2" s="4"/>
      <c r="BG2" s="4"/>
      <c r="BH2" s="4"/>
      <c r="BI2" s="10"/>
      <c r="BJ2" s="28"/>
      <c r="BL2" s="29"/>
      <c r="BM2" s="28"/>
      <c r="BN2" s="10"/>
      <c r="BO2" s="30"/>
      <c r="BP2" s="31" t="s">
        <v>0</v>
      </c>
      <c r="BQ2" s="10"/>
      <c r="BR2" s="10"/>
      <c r="BS2" s="10"/>
      <c r="BT2" s="30"/>
      <c r="BU2" s="30"/>
      <c r="BV2" s="10"/>
      <c r="BW2" s="10"/>
      <c r="BX2" s="10"/>
      <c r="BY2" s="10"/>
      <c r="BZ2" s="10"/>
      <c r="CA2" s="10"/>
      <c r="CB2" s="10"/>
      <c r="CC2" s="10"/>
      <c r="CD2" s="10"/>
      <c r="CE2" s="222" t="s">
        <v>0</v>
      </c>
      <c r="CF2" s="222"/>
      <c r="CG2" s="222"/>
    </row>
    <row r="3" spans="1:86" ht="26.25" customHeight="1" x14ac:dyDescent="0.3">
      <c r="A3" s="206" t="s">
        <v>53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10"/>
      <c r="AW3" s="10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32"/>
      <c r="BK3" s="32"/>
      <c r="BL3" s="32"/>
      <c r="BM3" s="32"/>
      <c r="BN3" s="32"/>
      <c r="BO3" s="32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</row>
    <row r="4" spans="1:86" ht="15" customHeight="1" x14ac:dyDescent="0.2">
      <c r="A4" s="227"/>
      <c r="B4" s="208" t="s">
        <v>1</v>
      </c>
      <c r="C4" s="209"/>
      <c r="D4" s="209"/>
      <c r="E4" s="210"/>
      <c r="F4" s="208" t="s">
        <v>2</v>
      </c>
      <c r="G4" s="209"/>
      <c r="H4" s="209"/>
      <c r="I4" s="210"/>
      <c r="J4" s="208" t="s">
        <v>50</v>
      </c>
      <c r="K4" s="209"/>
      <c r="L4" s="209"/>
      <c r="M4" s="210"/>
      <c r="N4" s="221" t="s">
        <v>39</v>
      </c>
      <c r="O4" s="221"/>
      <c r="P4" s="221"/>
      <c r="Q4" s="221"/>
      <c r="R4" s="208" t="s">
        <v>3</v>
      </c>
      <c r="S4" s="209"/>
      <c r="T4" s="209"/>
      <c r="U4" s="210"/>
      <c r="V4" s="208" t="s">
        <v>47</v>
      </c>
      <c r="W4" s="209"/>
      <c r="X4" s="209"/>
      <c r="Y4" s="210"/>
      <c r="Z4" s="208" t="s">
        <v>54</v>
      </c>
      <c r="AA4" s="209"/>
      <c r="AB4" s="209"/>
      <c r="AC4" s="210"/>
      <c r="AD4" s="230" t="s">
        <v>56</v>
      </c>
      <c r="AE4" s="231"/>
      <c r="AF4" s="231"/>
      <c r="AG4" s="232"/>
      <c r="AH4" s="217" t="s">
        <v>57</v>
      </c>
      <c r="AI4" s="217"/>
      <c r="AJ4" s="217"/>
      <c r="AK4" s="217"/>
      <c r="AL4" s="217" t="s">
        <v>56</v>
      </c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08" t="s">
        <v>36</v>
      </c>
      <c r="AY4" s="209"/>
      <c r="AZ4" s="209"/>
      <c r="BA4" s="210"/>
      <c r="BB4" s="217" t="s">
        <v>40</v>
      </c>
      <c r="BC4" s="217"/>
      <c r="BD4" s="217"/>
      <c r="BE4" s="217"/>
      <c r="BF4" s="217" t="s">
        <v>4</v>
      </c>
      <c r="BG4" s="217"/>
      <c r="BH4" s="217"/>
      <c r="BI4" s="217"/>
      <c r="BJ4" s="208" t="s">
        <v>5</v>
      </c>
      <c r="BK4" s="209"/>
      <c r="BL4" s="209"/>
      <c r="BM4" s="210"/>
      <c r="BN4" s="208" t="s">
        <v>6</v>
      </c>
      <c r="BO4" s="209"/>
      <c r="BP4" s="209"/>
      <c r="BQ4" s="210"/>
      <c r="BR4" s="208" t="s">
        <v>51</v>
      </c>
      <c r="BS4" s="209"/>
      <c r="BT4" s="209"/>
      <c r="BU4" s="210"/>
      <c r="BV4" s="208" t="s">
        <v>52</v>
      </c>
      <c r="BW4" s="209"/>
      <c r="BX4" s="209"/>
      <c r="BY4" s="209"/>
      <c r="BZ4" s="210"/>
      <c r="CA4" s="208" t="s">
        <v>37</v>
      </c>
      <c r="CB4" s="209"/>
      <c r="CC4" s="209"/>
      <c r="CD4" s="210"/>
      <c r="CE4" s="208" t="s">
        <v>7</v>
      </c>
      <c r="CF4" s="209"/>
      <c r="CG4" s="210"/>
    </row>
    <row r="5" spans="1:86" ht="9" customHeight="1" x14ac:dyDescent="0.2">
      <c r="A5" s="228"/>
      <c r="B5" s="211"/>
      <c r="C5" s="212"/>
      <c r="D5" s="212"/>
      <c r="E5" s="213"/>
      <c r="F5" s="211"/>
      <c r="G5" s="212"/>
      <c r="H5" s="212"/>
      <c r="I5" s="213"/>
      <c r="J5" s="211"/>
      <c r="K5" s="212"/>
      <c r="L5" s="212"/>
      <c r="M5" s="213"/>
      <c r="N5" s="221"/>
      <c r="O5" s="221"/>
      <c r="P5" s="221"/>
      <c r="Q5" s="221"/>
      <c r="R5" s="211"/>
      <c r="S5" s="212"/>
      <c r="T5" s="212"/>
      <c r="U5" s="213"/>
      <c r="V5" s="211"/>
      <c r="W5" s="212"/>
      <c r="X5" s="212"/>
      <c r="Y5" s="213"/>
      <c r="Z5" s="211"/>
      <c r="AA5" s="212"/>
      <c r="AB5" s="212"/>
      <c r="AC5" s="213"/>
      <c r="AD5" s="208" t="s">
        <v>55</v>
      </c>
      <c r="AE5" s="209"/>
      <c r="AF5" s="209"/>
      <c r="AG5" s="210"/>
      <c r="AH5" s="217"/>
      <c r="AI5" s="217"/>
      <c r="AJ5" s="217"/>
      <c r="AK5" s="217"/>
      <c r="AL5" s="217" t="s">
        <v>58</v>
      </c>
      <c r="AM5" s="217"/>
      <c r="AN5" s="217"/>
      <c r="AO5" s="217"/>
      <c r="AP5" s="217" t="s">
        <v>59</v>
      </c>
      <c r="AQ5" s="217"/>
      <c r="AR5" s="217"/>
      <c r="AS5" s="217"/>
      <c r="AT5" s="217" t="s">
        <v>60</v>
      </c>
      <c r="AU5" s="217"/>
      <c r="AV5" s="217"/>
      <c r="AW5" s="217"/>
      <c r="AX5" s="211"/>
      <c r="AY5" s="212"/>
      <c r="AZ5" s="212"/>
      <c r="BA5" s="213"/>
      <c r="BB5" s="217"/>
      <c r="BC5" s="217"/>
      <c r="BD5" s="217"/>
      <c r="BE5" s="217"/>
      <c r="BF5" s="217"/>
      <c r="BG5" s="217"/>
      <c r="BH5" s="217"/>
      <c r="BI5" s="217"/>
      <c r="BJ5" s="211"/>
      <c r="BK5" s="212"/>
      <c r="BL5" s="212"/>
      <c r="BM5" s="213"/>
      <c r="BN5" s="211"/>
      <c r="BO5" s="212"/>
      <c r="BP5" s="212"/>
      <c r="BQ5" s="213"/>
      <c r="BR5" s="211"/>
      <c r="BS5" s="212"/>
      <c r="BT5" s="212"/>
      <c r="BU5" s="213"/>
      <c r="BV5" s="211"/>
      <c r="BW5" s="212"/>
      <c r="BX5" s="212"/>
      <c r="BY5" s="212"/>
      <c r="BZ5" s="213"/>
      <c r="CA5" s="211"/>
      <c r="CB5" s="212"/>
      <c r="CC5" s="212"/>
      <c r="CD5" s="213"/>
      <c r="CE5" s="211"/>
      <c r="CF5" s="212"/>
      <c r="CG5" s="213"/>
    </row>
    <row r="6" spans="1:86" ht="45.75" customHeight="1" x14ac:dyDescent="0.2">
      <c r="A6" s="228"/>
      <c r="B6" s="211"/>
      <c r="C6" s="212"/>
      <c r="D6" s="212"/>
      <c r="E6" s="213"/>
      <c r="F6" s="211"/>
      <c r="G6" s="212"/>
      <c r="H6" s="212"/>
      <c r="I6" s="213"/>
      <c r="J6" s="211"/>
      <c r="K6" s="212"/>
      <c r="L6" s="212"/>
      <c r="M6" s="213"/>
      <c r="N6" s="221"/>
      <c r="O6" s="221"/>
      <c r="P6" s="221"/>
      <c r="Q6" s="221"/>
      <c r="R6" s="211"/>
      <c r="S6" s="212"/>
      <c r="T6" s="212"/>
      <c r="U6" s="213"/>
      <c r="V6" s="211"/>
      <c r="W6" s="212"/>
      <c r="X6" s="212"/>
      <c r="Y6" s="213"/>
      <c r="Z6" s="211"/>
      <c r="AA6" s="212"/>
      <c r="AB6" s="212"/>
      <c r="AC6" s="213"/>
      <c r="AD6" s="233"/>
      <c r="AE6" s="234"/>
      <c r="AF6" s="234"/>
      <c r="AG6" s="235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1"/>
      <c r="AY6" s="212"/>
      <c r="AZ6" s="212"/>
      <c r="BA6" s="213"/>
      <c r="BB6" s="217"/>
      <c r="BC6" s="217"/>
      <c r="BD6" s="217"/>
      <c r="BE6" s="217"/>
      <c r="BF6" s="217"/>
      <c r="BG6" s="217"/>
      <c r="BH6" s="217"/>
      <c r="BI6" s="217"/>
      <c r="BJ6" s="211"/>
      <c r="BK6" s="212"/>
      <c r="BL6" s="212"/>
      <c r="BM6" s="213"/>
      <c r="BN6" s="211"/>
      <c r="BO6" s="212"/>
      <c r="BP6" s="212"/>
      <c r="BQ6" s="213"/>
      <c r="BR6" s="211"/>
      <c r="BS6" s="212"/>
      <c r="BT6" s="212"/>
      <c r="BU6" s="213"/>
      <c r="BV6" s="211"/>
      <c r="BW6" s="212"/>
      <c r="BX6" s="212"/>
      <c r="BY6" s="212"/>
      <c r="BZ6" s="213"/>
      <c r="CA6" s="211"/>
      <c r="CB6" s="212"/>
      <c r="CC6" s="212"/>
      <c r="CD6" s="213"/>
      <c r="CE6" s="211"/>
      <c r="CF6" s="212"/>
      <c r="CG6" s="213"/>
    </row>
    <row r="7" spans="1:86" ht="43.5" customHeight="1" x14ac:dyDescent="0.2">
      <c r="A7" s="228"/>
      <c r="B7" s="219">
        <v>2016</v>
      </c>
      <c r="C7" s="219">
        <v>2017</v>
      </c>
      <c r="D7" s="218" t="s">
        <v>8</v>
      </c>
      <c r="E7" s="218"/>
      <c r="F7" s="207">
        <v>2016</v>
      </c>
      <c r="G7" s="219">
        <v>2017</v>
      </c>
      <c r="H7" s="218" t="s">
        <v>8</v>
      </c>
      <c r="I7" s="218"/>
      <c r="J7" s="207">
        <v>2016</v>
      </c>
      <c r="K7" s="219">
        <v>2017</v>
      </c>
      <c r="L7" s="225" t="s">
        <v>8</v>
      </c>
      <c r="M7" s="226"/>
      <c r="N7" s="207">
        <v>2016</v>
      </c>
      <c r="O7" s="219">
        <v>2017</v>
      </c>
      <c r="P7" s="218" t="s">
        <v>8</v>
      </c>
      <c r="Q7" s="218"/>
      <c r="R7" s="207">
        <v>2016</v>
      </c>
      <c r="S7" s="219">
        <v>2017</v>
      </c>
      <c r="T7" s="218" t="s">
        <v>8</v>
      </c>
      <c r="U7" s="218"/>
      <c r="V7" s="207">
        <v>2016</v>
      </c>
      <c r="W7" s="219">
        <v>2017</v>
      </c>
      <c r="X7" s="218" t="s">
        <v>8</v>
      </c>
      <c r="Y7" s="218"/>
      <c r="Z7" s="207">
        <v>2016</v>
      </c>
      <c r="AA7" s="219">
        <v>2017</v>
      </c>
      <c r="AB7" s="218" t="s">
        <v>8</v>
      </c>
      <c r="AC7" s="218"/>
      <c r="AD7" s="207">
        <v>2016</v>
      </c>
      <c r="AE7" s="207">
        <v>2017</v>
      </c>
      <c r="AF7" s="218" t="s">
        <v>8</v>
      </c>
      <c r="AG7" s="218"/>
      <c r="AH7" s="218" t="s">
        <v>9</v>
      </c>
      <c r="AI7" s="218"/>
      <c r="AJ7" s="218" t="s">
        <v>8</v>
      </c>
      <c r="AK7" s="218"/>
      <c r="AL7" s="207">
        <v>2016</v>
      </c>
      <c r="AM7" s="219">
        <v>2017</v>
      </c>
      <c r="AN7" s="218" t="s">
        <v>8</v>
      </c>
      <c r="AO7" s="218"/>
      <c r="AP7" s="207">
        <v>2016</v>
      </c>
      <c r="AQ7" s="219">
        <v>2017</v>
      </c>
      <c r="AR7" s="218" t="s">
        <v>8</v>
      </c>
      <c r="AS7" s="218"/>
      <c r="AT7" s="219">
        <v>2016</v>
      </c>
      <c r="AU7" s="219">
        <v>2017</v>
      </c>
      <c r="AV7" s="218" t="s">
        <v>8</v>
      </c>
      <c r="AW7" s="218"/>
      <c r="AX7" s="207">
        <v>2016</v>
      </c>
      <c r="AY7" s="219">
        <v>2017</v>
      </c>
      <c r="AZ7" s="218" t="s">
        <v>8</v>
      </c>
      <c r="BA7" s="218"/>
      <c r="BB7" s="207">
        <v>2016</v>
      </c>
      <c r="BC7" s="207">
        <v>2017</v>
      </c>
      <c r="BD7" s="218" t="s">
        <v>8</v>
      </c>
      <c r="BE7" s="218"/>
      <c r="BF7" s="218" t="s">
        <v>9</v>
      </c>
      <c r="BG7" s="218"/>
      <c r="BH7" s="218" t="s">
        <v>8</v>
      </c>
      <c r="BI7" s="218"/>
      <c r="BJ7" s="207">
        <v>2016</v>
      </c>
      <c r="BK7" s="219">
        <v>2017</v>
      </c>
      <c r="BL7" s="218" t="s">
        <v>8</v>
      </c>
      <c r="BM7" s="218"/>
      <c r="BN7" s="219">
        <v>2016</v>
      </c>
      <c r="BO7" s="219">
        <v>2017</v>
      </c>
      <c r="BP7" s="218" t="s">
        <v>8</v>
      </c>
      <c r="BQ7" s="218"/>
      <c r="BR7" s="207">
        <v>2016</v>
      </c>
      <c r="BS7" s="207">
        <v>2017</v>
      </c>
      <c r="BT7" s="214" t="s">
        <v>8</v>
      </c>
      <c r="BU7" s="214"/>
      <c r="BV7" s="207">
        <v>2016</v>
      </c>
      <c r="BW7" s="207">
        <v>2017</v>
      </c>
      <c r="BX7" s="218" t="s">
        <v>8</v>
      </c>
      <c r="BY7" s="218"/>
      <c r="BZ7" s="218" t="s">
        <v>38</v>
      </c>
      <c r="CA7" s="207">
        <v>2016</v>
      </c>
      <c r="CB7" s="207">
        <v>2017</v>
      </c>
      <c r="CC7" s="215" t="s">
        <v>8</v>
      </c>
      <c r="CD7" s="216"/>
      <c r="CE7" s="207">
        <v>2016</v>
      </c>
      <c r="CF7" s="219">
        <v>2017</v>
      </c>
      <c r="CG7" s="223" t="s">
        <v>10</v>
      </c>
    </row>
    <row r="8" spans="1:86" s="35" customFormat="1" ht="30.75" customHeight="1" x14ac:dyDescent="0.2">
      <c r="A8" s="229"/>
      <c r="B8" s="220"/>
      <c r="C8" s="220"/>
      <c r="D8" s="33" t="s">
        <v>11</v>
      </c>
      <c r="E8" s="33" t="s">
        <v>10</v>
      </c>
      <c r="F8" s="207"/>
      <c r="G8" s="220"/>
      <c r="H8" s="33" t="s">
        <v>11</v>
      </c>
      <c r="I8" s="33" t="s">
        <v>10</v>
      </c>
      <c r="J8" s="207"/>
      <c r="K8" s="220"/>
      <c r="L8" s="33" t="s">
        <v>11</v>
      </c>
      <c r="M8" s="33" t="s">
        <v>10</v>
      </c>
      <c r="N8" s="207"/>
      <c r="O8" s="220"/>
      <c r="P8" s="33" t="s">
        <v>11</v>
      </c>
      <c r="Q8" s="33" t="s">
        <v>10</v>
      </c>
      <c r="R8" s="207"/>
      <c r="S8" s="220"/>
      <c r="T8" s="33" t="s">
        <v>11</v>
      </c>
      <c r="U8" s="33" t="s">
        <v>10</v>
      </c>
      <c r="V8" s="207"/>
      <c r="W8" s="220"/>
      <c r="X8" s="33" t="s">
        <v>11</v>
      </c>
      <c r="Y8" s="33" t="s">
        <v>10</v>
      </c>
      <c r="Z8" s="207"/>
      <c r="AA8" s="220"/>
      <c r="AB8" s="33" t="s">
        <v>11</v>
      </c>
      <c r="AC8" s="33" t="s">
        <v>10</v>
      </c>
      <c r="AD8" s="207"/>
      <c r="AE8" s="207"/>
      <c r="AF8" s="33" t="s">
        <v>11</v>
      </c>
      <c r="AG8" s="33" t="s">
        <v>10</v>
      </c>
      <c r="AH8" s="24">
        <v>2016</v>
      </c>
      <c r="AI8" s="24">
        <v>2017</v>
      </c>
      <c r="AJ8" s="33" t="s">
        <v>11</v>
      </c>
      <c r="AK8" s="33" t="s">
        <v>10</v>
      </c>
      <c r="AL8" s="207"/>
      <c r="AM8" s="220"/>
      <c r="AN8" s="33" t="s">
        <v>11</v>
      </c>
      <c r="AO8" s="33" t="s">
        <v>10</v>
      </c>
      <c r="AP8" s="207"/>
      <c r="AQ8" s="220"/>
      <c r="AR8" s="33" t="s">
        <v>11</v>
      </c>
      <c r="AS8" s="33" t="s">
        <v>10</v>
      </c>
      <c r="AT8" s="220"/>
      <c r="AU8" s="220"/>
      <c r="AV8" s="33" t="s">
        <v>11</v>
      </c>
      <c r="AW8" s="33" t="s">
        <v>10</v>
      </c>
      <c r="AX8" s="207"/>
      <c r="AY8" s="220"/>
      <c r="AZ8" s="33" t="s">
        <v>11</v>
      </c>
      <c r="BA8" s="33" t="s">
        <v>10</v>
      </c>
      <c r="BB8" s="207"/>
      <c r="BC8" s="207"/>
      <c r="BD8" s="33" t="s">
        <v>11</v>
      </c>
      <c r="BE8" s="33" t="s">
        <v>10</v>
      </c>
      <c r="BF8" s="24">
        <v>2016</v>
      </c>
      <c r="BG8" s="24">
        <v>2017</v>
      </c>
      <c r="BH8" s="33" t="s">
        <v>11</v>
      </c>
      <c r="BI8" s="33" t="s">
        <v>10</v>
      </c>
      <c r="BJ8" s="207"/>
      <c r="BK8" s="220"/>
      <c r="BL8" s="33" t="s">
        <v>11</v>
      </c>
      <c r="BM8" s="33" t="s">
        <v>10</v>
      </c>
      <c r="BN8" s="220"/>
      <c r="BO8" s="220"/>
      <c r="BP8" s="33" t="s">
        <v>11</v>
      </c>
      <c r="BQ8" s="33" t="s">
        <v>10</v>
      </c>
      <c r="BR8" s="207"/>
      <c r="BS8" s="207"/>
      <c r="BT8" s="34" t="s">
        <v>11</v>
      </c>
      <c r="BU8" s="34" t="s">
        <v>10</v>
      </c>
      <c r="BV8" s="207"/>
      <c r="BW8" s="207"/>
      <c r="BX8" s="33" t="s">
        <v>11</v>
      </c>
      <c r="BY8" s="33" t="s">
        <v>10</v>
      </c>
      <c r="BZ8" s="218"/>
      <c r="CA8" s="207"/>
      <c r="CB8" s="207"/>
      <c r="CC8" s="24" t="s">
        <v>11</v>
      </c>
      <c r="CD8" s="25" t="s">
        <v>10</v>
      </c>
      <c r="CE8" s="207"/>
      <c r="CF8" s="220"/>
      <c r="CG8" s="224"/>
    </row>
    <row r="9" spans="1:86" s="36" customFormat="1" ht="12.75" customHeight="1" x14ac:dyDescent="0.2">
      <c r="A9" s="6" t="s">
        <v>12</v>
      </c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  <c r="X9" s="6">
        <v>23</v>
      </c>
      <c r="Y9" s="6">
        <v>24</v>
      </c>
      <c r="Z9" s="6">
        <v>25</v>
      </c>
      <c r="AA9" s="6">
        <v>26</v>
      </c>
      <c r="AB9" s="6">
        <v>27</v>
      </c>
      <c r="AC9" s="6">
        <v>28</v>
      </c>
      <c r="AD9" s="6">
        <v>29</v>
      </c>
      <c r="AE9" s="6">
        <v>30</v>
      </c>
      <c r="AF9" s="6">
        <v>31</v>
      </c>
      <c r="AG9" s="6">
        <v>32</v>
      </c>
      <c r="AH9" s="6">
        <v>33</v>
      </c>
      <c r="AI9" s="6">
        <v>34</v>
      </c>
      <c r="AJ9" s="6">
        <v>35</v>
      </c>
      <c r="AK9" s="6">
        <v>36</v>
      </c>
      <c r="AL9" s="6">
        <v>37</v>
      </c>
      <c r="AM9" s="6">
        <v>38</v>
      </c>
      <c r="AN9" s="6">
        <v>39</v>
      </c>
      <c r="AO9" s="6">
        <v>40</v>
      </c>
      <c r="AP9" s="6">
        <v>41</v>
      </c>
      <c r="AQ9" s="6">
        <v>42</v>
      </c>
      <c r="AR9" s="6">
        <v>43</v>
      </c>
      <c r="AS9" s="6">
        <v>44</v>
      </c>
      <c r="AT9" s="6">
        <v>45</v>
      </c>
      <c r="AU9" s="6">
        <v>46</v>
      </c>
      <c r="AV9" s="6">
        <v>47</v>
      </c>
      <c r="AW9" s="6">
        <v>48</v>
      </c>
      <c r="AX9" s="6">
        <v>49</v>
      </c>
      <c r="AY9" s="6">
        <v>50</v>
      </c>
      <c r="AZ9" s="6">
        <v>51</v>
      </c>
      <c r="BA9" s="6">
        <v>52</v>
      </c>
      <c r="BB9" s="6">
        <v>53</v>
      </c>
      <c r="BC9" s="6">
        <v>54</v>
      </c>
      <c r="BD9" s="6">
        <v>55</v>
      </c>
      <c r="BE9" s="6">
        <v>56</v>
      </c>
      <c r="BF9" s="6">
        <v>57</v>
      </c>
      <c r="BG9" s="6">
        <v>58</v>
      </c>
      <c r="BH9" s="6">
        <v>59</v>
      </c>
      <c r="BI9" s="6">
        <v>60</v>
      </c>
      <c r="BJ9" s="6">
        <v>61</v>
      </c>
      <c r="BK9" s="6">
        <v>62</v>
      </c>
      <c r="BL9" s="6">
        <v>63</v>
      </c>
      <c r="BM9" s="6">
        <v>64</v>
      </c>
      <c r="BN9" s="6">
        <v>65</v>
      </c>
      <c r="BO9" s="6">
        <v>66</v>
      </c>
      <c r="BP9" s="6">
        <v>67</v>
      </c>
      <c r="BQ9" s="6">
        <v>68</v>
      </c>
      <c r="BR9" s="6">
        <v>69</v>
      </c>
      <c r="BS9" s="6">
        <v>70</v>
      </c>
      <c r="BT9" s="6">
        <v>71</v>
      </c>
      <c r="BU9" s="6">
        <v>72</v>
      </c>
      <c r="BV9" s="6">
        <v>73</v>
      </c>
      <c r="BW9" s="6">
        <v>74</v>
      </c>
      <c r="BX9" s="6">
        <v>75</v>
      </c>
      <c r="BY9" s="6">
        <v>76</v>
      </c>
      <c r="BZ9" s="6">
        <v>77</v>
      </c>
      <c r="CA9" s="6">
        <v>78</v>
      </c>
      <c r="CB9" s="6">
        <v>79</v>
      </c>
      <c r="CC9" s="6">
        <v>80</v>
      </c>
      <c r="CD9" s="6">
        <v>81</v>
      </c>
      <c r="CE9" s="6">
        <v>82</v>
      </c>
      <c r="CF9" s="6">
        <v>83</v>
      </c>
      <c r="CG9" s="6">
        <v>84</v>
      </c>
    </row>
    <row r="10" spans="1:86" s="39" customFormat="1" ht="21" customHeight="1" x14ac:dyDescent="0.2">
      <c r="A10" s="1" t="s">
        <v>35</v>
      </c>
      <c r="B10" s="2">
        <f>SUM(B11:B32)</f>
        <v>50569</v>
      </c>
      <c r="C10" s="2">
        <f>SUM(C11:C32)</f>
        <v>43247</v>
      </c>
      <c r="D10" s="26">
        <f t="shared" ref="D10:D32" si="0">C10/B10*100</f>
        <v>85.520773596472139</v>
      </c>
      <c r="E10" s="1">
        <f t="shared" ref="E10:E32" si="1">C10-B10</f>
        <v>-7322</v>
      </c>
      <c r="F10" s="2">
        <f>SUM(F11:F32)</f>
        <v>29054</v>
      </c>
      <c r="G10" s="2">
        <f>SUM(G11:G32)</f>
        <v>26192</v>
      </c>
      <c r="H10" s="26">
        <f t="shared" ref="H10:H32" si="2">G10/F10*100</f>
        <v>90.149377022096786</v>
      </c>
      <c r="I10" s="2">
        <f t="shared" ref="I10:I32" si="3">G10-F10</f>
        <v>-2862</v>
      </c>
      <c r="J10" s="2">
        <f>SUM(J11:J32)</f>
        <v>31575</v>
      </c>
      <c r="K10" s="2">
        <f>SUM(K11:K32)</f>
        <v>33205</v>
      </c>
      <c r="L10" s="26">
        <f t="shared" ref="L10:L32" si="4">K10/J10*100</f>
        <v>105.16231195566112</v>
      </c>
      <c r="M10" s="2">
        <f t="shared" ref="M10:M32" si="5">K10-J10</f>
        <v>1630</v>
      </c>
      <c r="N10" s="2">
        <f>SUM(N11:N32)</f>
        <v>318</v>
      </c>
      <c r="O10" s="2">
        <f>SUM(O11:O32)</f>
        <v>288</v>
      </c>
      <c r="P10" s="37">
        <f t="shared" ref="P10:P32" si="6">O10/N10*100</f>
        <v>90.566037735849065</v>
      </c>
      <c r="Q10" s="1">
        <f t="shared" ref="Q10:Q32" si="7">O10-N10</f>
        <v>-30</v>
      </c>
      <c r="R10" s="1">
        <f>SUM(R11:R32)</f>
        <v>4490</v>
      </c>
      <c r="S10" s="1">
        <f>SUM(S11:S32)</f>
        <v>4561</v>
      </c>
      <c r="T10" s="37">
        <f t="shared" ref="T10" si="8">S10/R10*100</f>
        <v>101.58129175946549</v>
      </c>
      <c r="U10" s="2">
        <f t="shared" ref="U10" si="9">S10-R10</f>
        <v>71</v>
      </c>
      <c r="V10" s="1">
        <f>SUM(V11:V32)</f>
        <v>6</v>
      </c>
      <c r="W10" s="1">
        <f>SUM(W11:W32)</f>
        <v>603</v>
      </c>
      <c r="X10" s="37" t="s">
        <v>46</v>
      </c>
      <c r="Y10" s="1">
        <f t="shared" ref="Y10" si="10">W10-V10</f>
        <v>597</v>
      </c>
      <c r="Z10" s="2">
        <f>SUM(Z11:Z32)</f>
        <v>105451</v>
      </c>
      <c r="AA10" s="2">
        <f>SUM(AA11:AA32)</f>
        <v>110211</v>
      </c>
      <c r="AB10" s="26">
        <f t="shared" ref="AB10:AB32" si="11">AA10/Z10*100</f>
        <v>104.51394486538771</v>
      </c>
      <c r="AC10" s="2">
        <f t="shared" ref="AC10:AC32" si="12">AA10-Z10</f>
        <v>4760</v>
      </c>
      <c r="AD10" s="2">
        <f>SUM(AD11:AD32)</f>
        <v>50188</v>
      </c>
      <c r="AE10" s="2">
        <f>SUM(AE11:AE32)</f>
        <v>42970</v>
      </c>
      <c r="AF10" s="26">
        <f>AE10/AD10*100</f>
        <v>85.618076034111752</v>
      </c>
      <c r="AG10" s="2">
        <f>AE10-AD10</f>
        <v>-7218</v>
      </c>
      <c r="AH10" s="2">
        <f>SUM(AH11:AH32)</f>
        <v>23048</v>
      </c>
      <c r="AI10" s="2">
        <f>SUM(AI11:AI32)</f>
        <v>28593</v>
      </c>
      <c r="AJ10" s="37">
        <f t="shared" ref="AJ10:AJ32" si="13">ROUND(AI10/AH10*100,1)</f>
        <v>124.1</v>
      </c>
      <c r="AK10" s="2">
        <f t="shared" ref="AK10:AK32" si="14">AI10-AH10</f>
        <v>5545</v>
      </c>
      <c r="AL10" s="2">
        <f>SUM(AL11:AL32)</f>
        <v>596</v>
      </c>
      <c r="AM10" s="2">
        <f>SUM(AM11:AM32)</f>
        <v>1063</v>
      </c>
      <c r="AN10" s="37">
        <f t="shared" ref="AN10:AN32" si="15">AM10/AL10*100</f>
        <v>178.3557046979866</v>
      </c>
      <c r="AO10" s="2">
        <f t="shared" ref="AO10:AO32" si="16">AM10-AL10</f>
        <v>467</v>
      </c>
      <c r="AP10" s="2">
        <f>SUM(AP11:AP32)</f>
        <v>1023</v>
      </c>
      <c r="AQ10" s="2">
        <f>SUM(AQ11:AQ32)</f>
        <v>1116</v>
      </c>
      <c r="AR10" s="37">
        <f t="shared" ref="AR10:AR31" si="17">AQ10/AP10*100</f>
        <v>109.09090909090908</v>
      </c>
      <c r="AS10" s="2">
        <f t="shared" ref="AS10:AS32" si="18">AQ10-AP10</f>
        <v>93</v>
      </c>
      <c r="AT10" s="2">
        <f>SUM(AT11:AT32)</f>
        <v>21429</v>
      </c>
      <c r="AU10" s="2">
        <f>SUM(AU11:AU32)</f>
        <v>26414</v>
      </c>
      <c r="AV10" s="37">
        <f t="shared" ref="AV10:AV32" si="19">AU10/AT10*100</f>
        <v>123.26286807597182</v>
      </c>
      <c r="AW10" s="2">
        <f t="shared" ref="AW10:AW32" si="20">AU10-AT10</f>
        <v>4985</v>
      </c>
      <c r="AX10" s="2">
        <f>SUM(AX11:AX32)</f>
        <v>3715</v>
      </c>
      <c r="AY10" s="2">
        <f>SUM(AY11:AY32)</f>
        <v>3457</v>
      </c>
      <c r="AZ10" s="26">
        <f t="shared" ref="AZ10" si="21">AY10/AX10*100</f>
        <v>93.055181695827727</v>
      </c>
      <c r="BA10" s="2">
        <f t="shared" ref="BA10" si="22">AY10-AX10</f>
        <v>-258</v>
      </c>
      <c r="BB10" s="2">
        <f>SUM(BB11:BB32)</f>
        <v>6848</v>
      </c>
      <c r="BC10" s="2">
        <f>SUM(BC11:BC32)</f>
        <v>7178</v>
      </c>
      <c r="BD10" s="26">
        <f>BC10/BB10*100</f>
        <v>104.81892523364486</v>
      </c>
      <c r="BE10" s="2">
        <f>BC10-BB10</f>
        <v>330</v>
      </c>
      <c r="BF10" s="2">
        <f>SUM(BF11:BF32)</f>
        <v>40178</v>
      </c>
      <c r="BG10" s="2">
        <f>SUM(BG11:BG32)</f>
        <v>43247</v>
      </c>
      <c r="BH10" s="37">
        <f t="shared" ref="BH10" si="23">ROUND(BG10/BF10*100,1)</f>
        <v>107.6</v>
      </c>
      <c r="BI10" s="2">
        <f t="shared" ref="BI10" si="24">BG10-BF10</f>
        <v>3069</v>
      </c>
      <c r="BJ10" s="2">
        <f>SUM(BJ11:BJ32)</f>
        <v>17055</v>
      </c>
      <c r="BK10" s="2">
        <f>SUM(BK11:BK32)</f>
        <v>13890</v>
      </c>
      <c r="BL10" s="37">
        <f t="shared" ref="BL10" si="25">BK10/BJ10*100</f>
        <v>81.442392260334216</v>
      </c>
      <c r="BM10" s="2">
        <f t="shared" ref="BM10" si="26">BK10-BJ10</f>
        <v>-3165</v>
      </c>
      <c r="BN10" s="2">
        <f>SUM(BN11:BN32)</f>
        <v>13506</v>
      </c>
      <c r="BO10" s="2">
        <f>SUM(BO11:BO32)</f>
        <v>10602</v>
      </c>
      <c r="BP10" s="37">
        <f t="shared" ref="BP10" si="27">BO10/BN10*100</f>
        <v>78.498445135495331</v>
      </c>
      <c r="BQ10" s="2">
        <f t="shared" ref="BQ10" si="28">BO10-BN10</f>
        <v>-2904</v>
      </c>
      <c r="BR10" s="15">
        <v>1832</v>
      </c>
      <c r="BS10" s="1">
        <v>2055</v>
      </c>
      <c r="BT10" s="26">
        <f>BS10/BR10*100</f>
        <v>112.17248908296943</v>
      </c>
      <c r="BU10" s="2">
        <f>BS10-BR10</f>
        <v>223</v>
      </c>
      <c r="BV10" s="2">
        <f>SUM(BV11:BV32)</f>
        <v>1621</v>
      </c>
      <c r="BW10" s="2">
        <f>SUM(BW11:BW32)</f>
        <v>1881</v>
      </c>
      <c r="BX10" s="37">
        <f>BW10/BV10*100</f>
        <v>116.0394818013572</v>
      </c>
      <c r="BY10" s="2">
        <f t="shared" ref="BY10" si="29">BW10-BV10</f>
        <v>260</v>
      </c>
      <c r="BZ10" s="2">
        <f>SUM(BZ11:BZ32)</f>
        <v>287</v>
      </c>
      <c r="CA10" s="2">
        <v>2899</v>
      </c>
      <c r="CB10" s="2">
        <v>4319</v>
      </c>
      <c r="CC10" s="26">
        <f>CB10/CA10*100</f>
        <v>148.98240772680234</v>
      </c>
      <c r="CD10" s="2">
        <f>CB10-CA10</f>
        <v>1420</v>
      </c>
      <c r="CE10" s="1">
        <f t="shared" ref="CE10:CE32" si="30">ROUND(BJ10/BV10,0)</f>
        <v>11</v>
      </c>
      <c r="CF10" s="1">
        <f t="shared" ref="CF10:CF32" si="31">ROUND(BK10/BW10,0)</f>
        <v>7</v>
      </c>
      <c r="CG10" s="1">
        <f t="shared" ref="CG10:CG32" si="32">CF10-CE10</f>
        <v>-4</v>
      </c>
      <c r="CH10" s="38"/>
    </row>
    <row r="11" spans="1:86" s="43" customFormat="1" ht="21" customHeight="1" x14ac:dyDescent="0.25">
      <c r="A11" s="40" t="s">
        <v>13</v>
      </c>
      <c r="B11" s="9">
        <v>2759</v>
      </c>
      <c r="C11" s="9">
        <v>2135</v>
      </c>
      <c r="D11" s="27">
        <f t="shared" si="0"/>
        <v>77.383109822399419</v>
      </c>
      <c r="E11" s="41">
        <f t="shared" si="1"/>
        <v>-624</v>
      </c>
      <c r="F11" s="11">
        <v>1465</v>
      </c>
      <c r="G11" s="16">
        <v>1149</v>
      </c>
      <c r="H11" s="27">
        <f t="shared" si="2"/>
        <v>78.430034129692842</v>
      </c>
      <c r="I11" s="22">
        <f t="shared" si="3"/>
        <v>-316</v>
      </c>
      <c r="J11" s="9">
        <v>1305</v>
      </c>
      <c r="K11" s="9">
        <v>1219</v>
      </c>
      <c r="L11" s="27">
        <f t="shared" si="4"/>
        <v>93.409961685823745</v>
      </c>
      <c r="M11" s="22">
        <f t="shared" si="5"/>
        <v>-86</v>
      </c>
      <c r="N11" s="9">
        <v>10</v>
      </c>
      <c r="O11" s="18">
        <v>14</v>
      </c>
      <c r="P11" s="42">
        <f t="shared" si="6"/>
        <v>140</v>
      </c>
      <c r="Q11" s="41">
        <f t="shared" si="7"/>
        <v>4</v>
      </c>
      <c r="R11" s="9">
        <v>190</v>
      </c>
      <c r="S11" s="9">
        <v>212</v>
      </c>
      <c r="T11" s="42">
        <f t="shared" ref="T11:T32" si="33">S11/R11*100</f>
        <v>111.57894736842104</v>
      </c>
      <c r="U11" s="22">
        <f t="shared" ref="U11:U32" si="34">S11-R11</f>
        <v>22</v>
      </c>
      <c r="V11" s="9">
        <v>0</v>
      </c>
      <c r="W11" s="23">
        <v>39</v>
      </c>
      <c r="X11" s="42" t="s">
        <v>33</v>
      </c>
      <c r="Y11" s="41">
        <f t="shared" ref="Y11:Y32" si="35">W11-V11</f>
        <v>39</v>
      </c>
      <c r="Z11" s="13">
        <v>5293</v>
      </c>
      <c r="AA11" s="20">
        <v>4991</v>
      </c>
      <c r="AB11" s="27">
        <f t="shared" si="11"/>
        <v>94.294351029661811</v>
      </c>
      <c r="AC11" s="22">
        <f t="shared" si="12"/>
        <v>-302</v>
      </c>
      <c r="AD11" s="12">
        <v>2744</v>
      </c>
      <c r="AE11" s="12">
        <v>2129</v>
      </c>
      <c r="AF11" s="27">
        <f t="shared" ref="AF11:AF32" si="36">AE11/AD11*100</f>
        <v>77.587463556851304</v>
      </c>
      <c r="AG11" s="22">
        <f t="shared" ref="AG11:AG32" si="37">AE11-AD11</f>
        <v>-615</v>
      </c>
      <c r="AH11" s="9">
        <v>1552</v>
      </c>
      <c r="AI11" s="9">
        <v>1698</v>
      </c>
      <c r="AJ11" s="42">
        <f t="shared" si="13"/>
        <v>109.4</v>
      </c>
      <c r="AK11" s="22">
        <f t="shared" si="14"/>
        <v>146</v>
      </c>
      <c r="AL11" s="9">
        <v>0</v>
      </c>
      <c r="AM11" s="21">
        <v>0</v>
      </c>
      <c r="AN11" s="42" t="s">
        <v>33</v>
      </c>
      <c r="AO11" s="22">
        <f t="shared" si="16"/>
        <v>0</v>
      </c>
      <c r="AP11" s="9">
        <v>0</v>
      </c>
      <c r="AQ11" s="21">
        <v>0</v>
      </c>
      <c r="AR11" s="42" t="s">
        <v>33</v>
      </c>
      <c r="AS11" s="22">
        <f t="shared" si="18"/>
        <v>0</v>
      </c>
      <c r="AT11" s="9">
        <v>1552</v>
      </c>
      <c r="AU11" s="9">
        <v>1698</v>
      </c>
      <c r="AV11" s="42">
        <f t="shared" si="19"/>
        <v>109.40721649484537</v>
      </c>
      <c r="AW11" s="22">
        <f t="shared" si="20"/>
        <v>146</v>
      </c>
      <c r="AX11" s="13">
        <v>456</v>
      </c>
      <c r="AY11" s="20">
        <v>370</v>
      </c>
      <c r="AZ11" s="27">
        <f t="shared" ref="AZ11:AZ32" si="38">AY11/AX11*100</f>
        <v>81.140350877192986</v>
      </c>
      <c r="BA11" s="22">
        <f t="shared" ref="BA11:BA32" si="39">AY11-AX11</f>
        <v>-86</v>
      </c>
      <c r="BB11" s="12">
        <v>187</v>
      </c>
      <c r="BC11" s="12">
        <v>201</v>
      </c>
      <c r="BD11" s="27">
        <f t="shared" ref="BD11:BD32" si="40">BC11/BB11*100</f>
        <v>107.48663101604279</v>
      </c>
      <c r="BE11" s="22">
        <f t="shared" ref="BE11:BE32" si="41">BC11-BB11</f>
        <v>14</v>
      </c>
      <c r="BF11" s="9">
        <v>1456</v>
      </c>
      <c r="BG11" s="9">
        <v>1398</v>
      </c>
      <c r="BH11" s="42">
        <f t="shared" ref="BH11:BH32" si="42">ROUND(BG11/BF11*100,1)</f>
        <v>96</v>
      </c>
      <c r="BI11" s="22">
        <f t="shared" ref="BI11:BI32" si="43">BG11-BF11</f>
        <v>-58</v>
      </c>
      <c r="BJ11" s="9">
        <v>986</v>
      </c>
      <c r="BK11" s="21">
        <v>721</v>
      </c>
      <c r="BL11" s="42">
        <f t="shared" ref="BL11:BL32" si="44">BK11/BJ11*100</f>
        <v>73.123732251521304</v>
      </c>
      <c r="BM11" s="22">
        <f t="shared" ref="BM11:BM32" si="45">BK11-BJ11</f>
        <v>-265</v>
      </c>
      <c r="BN11" s="9">
        <v>821</v>
      </c>
      <c r="BO11" s="9">
        <v>571</v>
      </c>
      <c r="BP11" s="42">
        <f t="shared" ref="BP11:BP32" si="46">BO11/BN11*100</f>
        <v>69.549330085261872</v>
      </c>
      <c r="BQ11" s="22">
        <f t="shared" ref="BQ11:BQ32" si="47">BO11-BN11</f>
        <v>-250</v>
      </c>
      <c r="BR11" s="12">
        <v>1847</v>
      </c>
      <c r="BS11" s="12">
        <v>1668</v>
      </c>
      <c r="BT11" s="27">
        <f t="shared" ref="BT11:BT32" si="48">BS11/BR11*100</f>
        <v>90.308608554412558</v>
      </c>
      <c r="BU11" s="22">
        <f t="shared" ref="BU11:BU32" si="49">BS11-BR11</f>
        <v>-179</v>
      </c>
      <c r="BV11" s="9">
        <v>26</v>
      </c>
      <c r="BW11" s="9">
        <v>25</v>
      </c>
      <c r="BX11" s="42">
        <f t="shared" ref="BX11:BX32" si="50">BW11/BV11*100</f>
        <v>96.15384615384616</v>
      </c>
      <c r="BY11" s="22">
        <f t="shared" ref="BY11:BY32" si="51">BW11-BV11</f>
        <v>-1</v>
      </c>
      <c r="BZ11" s="22">
        <v>4</v>
      </c>
      <c r="CA11" s="12">
        <v>2472</v>
      </c>
      <c r="CB11" s="12">
        <v>3599</v>
      </c>
      <c r="CC11" s="27">
        <f t="shared" ref="CC11:CC32" si="52">CB11/CA11*100</f>
        <v>145.5906148867314</v>
      </c>
      <c r="CD11" s="22">
        <f t="shared" ref="CD11:CD32" si="53">CB11-CA11</f>
        <v>1127</v>
      </c>
      <c r="CE11" s="9">
        <f t="shared" si="30"/>
        <v>38</v>
      </c>
      <c r="CF11" s="9">
        <f t="shared" si="31"/>
        <v>29</v>
      </c>
      <c r="CG11" s="41">
        <f t="shared" si="32"/>
        <v>-9</v>
      </c>
    </row>
    <row r="12" spans="1:86" s="43" customFormat="1" ht="21" customHeight="1" x14ac:dyDescent="0.2">
      <c r="A12" s="40" t="s">
        <v>14</v>
      </c>
      <c r="B12" s="9">
        <v>1686</v>
      </c>
      <c r="C12" s="9">
        <v>1425</v>
      </c>
      <c r="D12" s="27">
        <f t="shared" si="0"/>
        <v>84.519572953736656</v>
      </c>
      <c r="E12" s="41">
        <f t="shared" si="1"/>
        <v>-261</v>
      </c>
      <c r="F12" s="11">
        <v>990</v>
      </c>
      <c r="G12" s="16">
        <v>900</v>
      </c>
      <c r="H12" s="27">
        <f t="shared" si="2"/>
        <v>90.909090909090907</v>
      </c>
      <c r="I12" s="22">
        <f t="shared" si="3"/>
        <v>-90</v>
      </c>
      <c r="J12" s="9">
        <v>1084</v>
      </c>
      <c r="K12" s="9">
        <v>1244</v>
      </c>
      <c r="L12" s="27">
        <f t="shared" si="4"/>
        <v>114.76014760147602</v>
      </c>
      <c r="M12" s="22">
        <f t="shared" si="5"/>
        <v>160</v>
      </c>
      <c r="N12" s="9">
        <v>23</v>
      </c>
      <c r="O12" s="19">
        <v>7</v>
      </c>
      <c r="P12" s="42">
        <f t="shared" si="6"/>
        <v>30.434782608695656</v>
      </c>
      <c r="Q12" s="41">
        <f t="shared" si="7"/>
        <v>-16</v>
      </c>
      <c r="R12" s="9">
        <v>182</v>
      </c>
      <c r="S12" s="9">
        <v>170</v>
      </c>
      <c r="T12" s="42">
        <f t="shared" si="33"/>
        <v>93.406593406593402</v>
      </c>
      <c r="U12" s="22">
        <f t="shared" si="34"/>
        <v>-12</v>
      </c>
      <c r="V12" s="9">
        <v>2</v>
      </c>
      <c r="W12" s="23">
        <v>52</v>
      </c>
      <c r="X12" s="42" t="s">
        <v>41</v>
      </c>
      <c r="Y12" s="41">
        <f t="shared" si="35"/>
        <v>50</v>
      </c>
      <c r="Z12" s="14">
        <v>3581</v>
      </c>
      <c r="AA12" s="20">
        <v>3322</v>
      </c>
      <c r="AB12" s="27">
        <f t="shared" si="11"/>
        <v>92.76738341245462</v>
      </c>
      <c r="AC12" s="22">
        <f t="shared" si="12"/>
        <v>-259</v>
      </c>
      <c r="AD12" s="12">
        <v>1669</v>
      </c>
      <c r="AE12" s="12">
        <v>1413</v>
      </c>
      <c r="AF12" s="27">
        <f t="shared" si="36"/>
        <v>84.661473936488918</v>
      </c>
      <c r="AG12" s="22">
        <f t="shared" si="37"/>
        <v>-256</v>
      </c>
      <c r="AH12" s="9">
        <v>841</v>
      </c>
      <c r="AI12" s="9">
        <v>689</v>
      </c>
      <c r="AJ12" s="42">
        <f t="shared" si="13"/>
        <v>81.900000000000006</v>
      </c>
      <c r="AK12" s="22">
        <f t="shared" si="14"/>
        <v>-152</v>
      </c>
      <c r="AL12" s="9">
        <v>0</v>
      </c>
      <c r="AM12" s="21">
        <v>5</v>
      </c>
      <c r="AN12" s="42" t="s">
        <v>33</v>
      </c>
      <c r="AO12" s="22">
        <f t="shared" si="16"/>
        <v>5</v>
      </c>
      <c r="AP12" s="9">
        <v>0</v>
      </c>
      <c r="AQ12" s="21">
        <v>0</v>
      </c>
      <c r="AR12" s="42" t="s">
        <v>33</v>
      </c>
      <c r="AS12" s="22">
        <f t="shared" si="18"/>
        <v>0</v>
      </c>
      <c r="AT12" s="9">
        <v>841</v>
      </c>
      <c r="AU12" s="9">
        <v>684</v>
      </c>
      <c r="AV12" s="42">
        <f t="shared" si="19"/>
        <v>81.331747919143865</v>
      </c>
      <c r="AW12" s="22">
        <f t="shared" si="20"/>
        <v>-157</v>
      </c>
      <c r="AX12" s="14">
        <v>184</v>
      </c>
      <c r="AY12" s="20">
        <v>118</v>
      </c>
      <c r="AZ12" s="27">
        <f t="shared" si="38"/>
        <v>64.130434782608688</v>
      </c>
      <c r="BA12" s="22">
        <f t="shared" si="39"/>
        <v>-66</v>
      </c>
      <c r="BB12" s="12">
        <v>216</v>
      </c>
      <c r="BC12" s="12">
        <v>197</v>
      </c>
      <c r="BD12" s="27">
        <f t="shared" si="40"/>
        <v>91.203703703703709</v>
      </c>
      <c r="BE12" s="22">
        <f t="shared" si="41"/>
        <v>-19</v>
      </c>
      <c r="BF12" s="9">
        <v>1147</v>
      </c>
      <c r="BG12" s="9">
        <v>1359</v>
      </c>
      <c r="BH12" s="42">
        <f t="shared" si="42"/>
        <v>118.5</v>
      </c>
      <c r="BI12" s="22">
        <f t="shared" si="43"/>
        <v>212</v>
      </c>
      <c r="BJ12" s="9">
        <v>525</v>
      </c>
      <c r="BK12" s="21">
        <v>445</v>
      </c>
      <c r="BL12" s="42">
        <f t="shared" si="44"/>
        <v>84.761904761904759</v>
      </c>
      <c r="BM12" s="22">
        <f t="shared" si="45"/>
        <v>-80</v>
      </c>
      <c r="BN12" s="9">
        <v>436</v>
      </c>
      <c r="BO12" s="9">
        <v>379</v>
      </c>
      <c r="BP12" s="42">
        <f t="shared" si="46"/>
        <v>86.926605504587144</v>
      </c>
      <c r="BQ12" s="22">
        <f t="shared" si="47"/>
        <v>-57</v>
      </c>
      <c r="BR12" s="12">
        <v>1604</v>
      </c>
      <c r="BS12" s="12">
        <v>1745</v>
      </c>
      <c r="BT12" s="27">
        <f t="shared" si="48"/>
        <v>108.79052369077307</v>
      </c>
      <c r="BU12" s="22">
        <f t="shared" si="49"/>
        <v>141</v>
      </c>
      <c r="BV12" s="9">
        <v>58</v>
      </c>
      <c r="BW12" s="9">
        <v>58</v>
      </c>
      <c r="BX12" s="42">
        <f t="shared" si="50"/>
        <v>100</v>
      </c>
      <c r="BY12" s="22">
        <f t="shared" si="51"/>
        <v>0</v>
      </c>
      <c r="BZ12" s="22">
        <v>4</v>
      </c>
      <c r="CA12" s="12">
        <v>1858</v>
      </c>
      <c r="CB12" s="12">
        <v>3712</v>
      </c>
      <c r="CC12" s="27">
        <f t="shared" si="52"/>
        <v>199.78471474703983</v>
      </c>
      <c r="CD12" s="22">
        <f t="shared" si="53"/>
        <v>1854</v>
      </c>
      <c r="CE12" s="9">
        <f t="shared" si="30"/>
        <v>9</v>
      </c>
      <c r="CF12" s="9">
        <f t="shared" si="31"/>
        <v>8</v>
      </c>
      <c r="CG12" s="41">
        <f t="shared" si="32"/>
        <v>-1</v>
      </c>
    </row>
    <row r="13" spans="1:86" s="43" customFormat="1" ht="21" customHeight="1" x14ac:dyDescent="0.2">
      <c r="A13" s="40" t="s">
        <v>48</v>
      </c>
      <c r="B13" s="9">
        <v>1027</v>
      </c>
      <c r="C13" s="9">
        <v>789</v>
      </c>
      <c r="D13" s="27">
        <f t="shared" si="0"/>
        <v>76.825705939629998</v>
      </c>
      <c r="E13" s="41">
        <f t="shared" si="1"/>
        <v>-238</v>
      </c>
      <c r="F13" s="11">
        <v>493</v>
      </c>
      <c r="G13" s="16">
        <v>440</v>
      </c>
      <c r="H13" s="27">
        <f t="shared" si="2"/>
        <v>89.249492900608516</v>
      </c>
      <c r="I13" s="22">
        <f t="shared" si="3"/>
        <v>-53</v>
      </c>
      <c r="J13" s="9">
        <v>448</v>
      </c>
      <c r="K13" s="9">
        <v>473</v>
      </c>
      <c r="L13" s="27">
        <f t="shared" si="4"/>
        <v>105.58035714285714</v>
      </c>
      <c r="M13" s="22">
        <f t="shared" si="5"/>
        <v>25</v>
      </c>
      <c r="N13" s="9">
        <v>7</v>
      </c>
      <c r="O13" s="19">
        <v>3</v>
      </c>
      <c r="P13" s="42">
        <f t="shared" si="6"/>
        <v>42.857142857142854</v>
      </c>
      <c r="Q13" s="41">
        <f t="shared" si="7"/>
        <v>-4</v>
      </c>
      <c r="R13" s="9">
        <v>80</v>
      </c>
      <c r="S13" s="9">
        <v>81</v>
      </c>
      <c r="T13" s="42">
        <f t="shared" si="33"/>
        <v>101.25</v>
      </c>
      <c r="U13" s="22">
        <f t="shared" si="34"/>
        <v>1</v>
      </c>
      <c r="V13" s="9">
        <v>0</v>
      </c>
      <c r="W13" s="23">
        <v>1</v>
      </c>
      <c r="X13" s="42" t="s">
        <v>33</v>
      </c>
      <c r="Y13" s="41">
        <f t="shared" si="35"/>
        <v>1</v>
      </c>
      <c r="Z13" s="14">
        <v>1803</v>
      </c>
      <c r="AA13" s="20">
        <v>1882</v>
      </c>
      <c r="AB13" s="27">
        <f t="shared" si="11"/>
        <v>104.38158624514698</v>
      </c>
      <c r="AC13" s="22">
        <f t="shared" si="12"/>
        <v>79</v>
      </c>
      <c r="AD13" s="12">
        <v>1015</v>
      </c>
      <c r="AE13" s="12">
        <v>780</v>
      </c>
      <c r="AF13" s="27">
        <f t="shared" si="36"/>
        <v>76.847290640394078</v>
      </c>
      <c r="AG13" s="22">
        <f t="shared" si="37"/>
        <v>-235</v>
      </c>
      <c r="AH13" s="9">
        <v>513</v>
      </c>
      <c r="AI13" s="9">
        <v>636</v>
      </c>
      <c r="AJ13" s="42">
        <f t="shared" si="13"/>
        <v>124</v>
      </c>
      <c r="AK13" s="22">
        <f t="shared" si="14"/>
        <v>123</v>
      </c>
      <c r="AL13" s="9">
        <v>0</v>
      </c>
      <c r="AM13" s="21">
        <v>0</v>
      </c>
      <c r="AN13" s="42" t="s">
        <v>33</v>
      </c>
      <c r="AO13" s="22">
        <f t="shared" si="16"/>
        <v>0</v>
      </c>
      <c r="AP13" s="9">
        <v>0</v>
      </c>
      <c r="AQ13" s="21">
        <v>0</v>
      </c>
      <c r="AR13" s="42" t="s">
        <v>33</v>
      </c>
      <c r="AS13" s="22">
        <f t="shared" si="18"/>
        <v>0</v>
      </c>
      <c r="AT13" s="9">
        <v>513</v>
      </c>
      <c r="AU13" s="9">
        <v>636</v>
      </c>
      <c r="AV13" s="42">
        <f t="shared" si="19"/>
        <v>123.9766081871345</v>
      </c>
      <c r="AW13" s="22">
        <f t="shared" si="20"/>
        <v>123</v>
      </c>
      <c r="AX13" s="14">
        <v>44</v>
      </c>
      <c r="AY13" s="20">
        <v>56</v>
      </c>
      <c r="AZ13" s="27">
        <f t="shared" si="38"/>
        <v>127.27272727272727</v>
      </c>
      <c r="BA13" s="22">
        <f t="shared" si="39"/>
        <v>12</v>
      </c>
      <c r="BB13" s="12">
        <v>102</v>
      </c>
      <c r="BC13" s="12">
        <v>107</v>
      </c>
      <c r="BD13" s="27">
        <f t="shared" si="40"/>
        <v>104.90196078431373</v>
      </c>
      <c r="BE13" s="22">
        <f t="shared" si="41"/>
        <v>5</v>
      </c>
      <c r="BF13" s="9">
        <v>400</v>
      </c>
      <c r="BG13" s="9">
        <v>457</v>
      </c>
      <c r="BH13" s="42">
        <f t="shared" si="42"/>
        <v>114.3</v>
      </c>
      <c r="BI13" s="22">
        <f t="shared" si="43"/>
        <v>57</v>
      </c>
      <c r="BJ13" s="9">
        <v>349</v>
      </c>
      <c r="BK13" s="21">
        <v>249</v>
      </c>
      <c r="BL13" s="42">
        <f t="shared" si="44"/>
        <v>71.346704871060169</v>
      </c>
      <c r="BM13" s="22">
        <f t="shared" si="45"/>
        <v>-100</v>
      </c>
      <c r="BN13" s="9">
        <v>231</v>
      </c>
      <c r="BO13" s="9">
        <v>169</v>
      </c>
      <c r="BP13" s="42">
        <f t="shared" si="46"/>
        <v>73.160173160173159</v>
      </c>
      <c r="BQ13" s="22">
        <f t="shared" si="47"/>
        <v>-62</v>
      </c>
      <c r="BR13" s="12">
        <v>1633</v>
      </c>
      <c r="BS13" s="12">
        <v>1965</v>
      </c>
      <c r="BT13" s="27">
        <f t="shared" si="48"/>
        <v>120.33067973055726</v>
      </c>
      <c r="BU13" s="22">
        <f t="shared" si="49"/>
        <v>332</v>
      </c>
      <c r="BV13" s="9">
        <v>2</v>
      </c>
      <c r="BW13" s="9">
        <v>2</v>
      </c>
      <c r="BX13" s="42">
        <f t="shared" si="50"/>
        <v>100</v>
      </c>
      <c r="BY13" s="22">
        <f t="shared" si="51"/>
        <v>0</v>
      </c>
      <c r="BZ13" s="22">
        <v>12</v>
      </c>
      <c r="CA13" s="12">
        <v>3200</v>
      </c>
      <c r="CB13" s="12">
        <v>3600</v>
      </c>
      <c r="CC13" s="27">
        <f t="shared" si="52"/>
        <v>112.5</v>
      </c>
      <c r="CD13" s="22">
        <f t="shared" si="53"/>
        <v>400</v>
      </c>
      <c r="CE13" s="9">
        <f t="shared" si="30"/>
        <v>175</v>
      </c>
      <c r="CF13" s="9">
        <f t="shared" si="31"/>
        <v>125</v>
      </c>
      <c r="CG13" s="41">
        <f t="shared" si="32"/>
        <v>-50</v>
      </c>
    </row>
    <row r="14" spans="1:86" s="43" customFormat="1" ht="21" customHeight="1" x14ac:dyDescent="0.2">
      <c r="A14" s="40" t="s">
        <v>15</v>
      </c>
      <c r="B14" s="9">
        <v>4354</v>
      </c>
      <c r="C14" s="9">
        <v>3895</v>
      </c>
      <c r="D14" s="27">
        <f t="shared" si="0"/>
        <v>89.457969683050067</v>
      </c>
      <c r="E14" s="41">
        <f t="shared" si="1"/>
        <v>-459</v>
      </c>
      <c r="F14" s="11">
        <v>2443</v>
      </c>
      <c r="G14" s="16">
        <v>2126</v>
      </c>
      <c r="H14" s="27">
        <f t="shared" si="2"/>
        <v>87.024150634465826</v>
      </c>
      <c r="I14" s="22">
        <f t="shared" si="3"/>
        <v>-317</v>
      </c>
      <c r="J14" s="9">
        <v>1310</v>
      </c>
      <c r="K14" s="9">
        <v>1298</v>
      </c>
      <c r="L14" s="27">
        <f t="shared" si="4"/>
        <v>99.083969465648863</v>
      </c>
      <c r="M14" s="22">
        <f t="shared" si="5"/>
        <v>-12</v>
      </c>
      <c r="N14" s="9">
        <v>2</v>
      </c>
      <c r="O14" s="19">
        <v>3</v>
      </c>
      <c r="P14" s="42">
        <f t="shared" si="6"/>
        <v>150</v>
      </c>
      <c r="Q14" s="41">
        <f t="shared" si="7"/>
        <v>1</v>
      </c>
      <c r="R14" s="9">
        <v>180</v>
      </c>
      <c r="S14" s="9">
        <v>198</v>
      </c>
      <c r="T14" s="42">
        <f t="shared" si="33"/>
        <v>110.00000000000001</v>
      </c>
      <c r="U14" s="22">
        <f t="shared" si="34"/>
        <v>18</v>
      </c>
      <c r="V14" s="9">
        <v>1</v>
      </c>
      <c r="W14" s="23">
        <v>49</v>
      </c>
      <c r="X14" s="42" t="s">
        <v>45</v>
      </c>
      <c r="Y14" s="41">
        <f t="shared" si="35"/>
        <v>48</v>
      </c>
      <c r="Z14" s="14">
        <v>5882</v>
      </c>
      <c r="AA14" s="20">
        <v>5486</v>
      </c>
      <c r="AB14" s="27">
        <f t="shared" si="11"/>
        <v>93.267596055763349</v>
      </c>
      <c r="AC14" s="22">
        <f t="shared" si="12"/>
        <v>-396</v>
      </c>
      <c r="AD14" s="12">
        <v>4303</v>
      </c>
      <c r="AE14" s="12">
        <v>3877</v>
      </c>
      <c r="AF14" s="27">
        <f t="shared" si="36"/>
        <v>90.099930281199164</v>
      </c>
      <c r="AG14" s="22">
        <f t="shared" si="37"/>
        <v>-426</v>
      </c>
      <c r="AH14" s="9">
        <v>742</v>
      </c>
      <c r="AI14" s="9">
        <v>356</v>
      </c>
      <c r="AJ14" s="42">
        <f t="shared" si="13"/>
        <v>48</v>
      </c>
      <c r="AK14" s="22">
        <f t="shared" si="14"/>
        <v>-386</v>
      </c>
      <c r="AL14" s="9">
        <v>0</v>
      </c>
      <c r="AM14" s="21">
        <v>0</v>
      </c>
      <c r="AN14" s="42" t="s">
        <v>33</v>
      </c>
      <c r="AO14" s="22">
        <f t="shared" si="16"/>
        <v>0</v>
      </c>
      <c r="AP14" s="9">
        <v>0</v>
      </c>
      <c r="AQ14" s="21">
        <v>0</v>
      </c>
      <c r="AR14" s="42" t="s">
        <v>33</v>
      </c>
      <c r="AS14" s="22">
        <f t="shared" si="18"/>
        <v>0</v>
      </c>
      <c r="AT14" s="9">
        <v>742</v>
      </c>
      <c r="AU14" s="9">
        <v>356</v>
      </c>
      <c r="AV14" s="42">
        <f t="shared" si="19"/>
        <v>47.978436657681939</v>
      </c>
      <c r="AW14" s="22">
        <f t="shared" si="20"/>
        <v>-386</v>
      </c>
      <c r="AX14" s="14">
        <v>190</v>
      </c>
      <c r="AY14" s="20">
        <v>234</v>
      </c>
      <c r="AZ14" s="27">
        <f t="shared" si="38"/>
        <v>123.15789473684211</v>
      </c>
      <c r="BA14" s="22">
        <f t="shared" si="39"/>
        <v>44</v>
      </c>
      <c r="BB14" s="12">
        <v>263</v>
      </c>
      <c r="BC14" s="12">
        <v>315</v>
      </c>
      <c r="BD14" s="27">
        <f t="shared" si="40"/>
        <v>119.77186311787071</v>
      </c>
      <c r="BE14" s="22">
        <f t="shared" si="41"/>
        <v>52</v>
      </c>
      <c r="BF14" s="9">
        <v>1457</v>
      </c>
      <c r="BG14" s="9">
        <v>1516</v>
      </c>
      <c r="BH14" s="42">
        <f t="shared" si="42"/>
        <v>104</v>
      </c>
      <c r="BI14" s="22">
        <f t="shared" si="43"/>
        <v>59</v>
      </c>
      <c r="BJ14" s="9">
        <v>1769</v>
      </c>
      <c r="BK14" s="21">
        <v>1472</v>
      </c>
      <c r="BL14" s="42">
        <f t="shared" si="44"/>
        <v>83.210853589598642</v>
      </c>
      <c r="BM14" s="22">
        <f t="shared" si="45"/>
        <v>-297</v>
      </c>
      <c r="BN14" s="9">
        <v>1226</v>
      </c>
      <c r="BO14" s="9">
        <v>919</v>
      </c>
      <c r="BP14" s="42">
        <f t="shared" si="46"/>
        <v>74.959216965742243</v>
      </c>
      <c r="BQ14" s="22">
        <f t="shared" si="47"/>
        <v>-307</v>
      </c>
      <c r="BR14" s="12">
        <v>1326</v>
      </c>
      <c r="BS14" s="12">
        <v>1334</v>
      </c>
      <c r="BT14" s="27">
        <f t="shared" si="48"/>
        <v>100.60331825037707</v>
      </c>
      <c r="BU14" s="22">
        <f t="shared" si="49"/>
        <v>8</v>
      </c>
      <c r="BV14" s="9">
        <v>24</v>
      </c>
      <c r="BW14" s="9">
        <v>42</v>
      </c>
      <c r="BX14" s="42">
        <f t="shared" si="50"/>
        <v>175</v>
      </c>
      <c r="BY14" s="22">
        <f t="shared" si="51"/>
        <v>18</v>
      </c>
      <c r="BZ14" s="22">
        <v>0</v>
      </c>
      <c r="CA14" s="12">
        <v>1790</v>
      </c>
      <c r="CB14" s="12">
        <v>3753</v>
      </c>
      <c r="CC14" s="27">
        <f t="shared" si="52"/>
        <v>209.66480446927375</v>
      </c>
      <c r="CD14" s="22">
        <f t="shared" si="53"/>
        <v>1963</v>
      </c>
      <c r="CE14" s="9">
        <f t="shared" si="30"/>
        <v>74</v>
      </c>
      <c r="CF14" s="9">
        <f t="shared" si="31"/>
        <v>35</v>
      </c>
      <c r="CG14" s="41">
        <f t="shared" si="32"/>
        <v>-39</v>
      </c>
    </row>
    <row r="15" spans="1:86" s="43" customFormat="1" ht="21" customHeight="1" x14ac:dyDescent="0.2">
      <c r="A15" s="40" t="s">
        <v>16</v>
      </c>
      <c r="B15" s="9">
        <v>1652</v>
      </c>
      <c r="C15" s="9">
        <v>1479</v>
      </c>
      <c r="D15" s="27">
        <f t="shared" si="0"/>
        <v>89.527845036319604</v>
      </c>
      <c r="E15" s="41">
        <f t="shared" si="1"/>
        <v>-173</v>
      </c>
      <c r="F15" s="11">
        <v>914</v>
      </c>
      <c r="G15" s="16">
        <v>789</v>
      </c>
      <c r="H15" s="27">
        <f t="shared" si="2"/>
        <v>86.323851203501093</v>
      </c>
      <c r="I15" s="22">
        <f t="shared" si="3"/>
        <v>-125</v>
      </c>
      <c r="J15" s="9">
        <v>450</v>
      </c>
      <c r="K15" s="9">
        <v>454</v>
      </c>
      <c r="L15" s="27">
        <f t="shared" si="4"/>
        <v>100.8888888888889</v>
      </c>
      <c r="M15" s="22">
        <f t="shared" si="5"/>
        <v>4</v>
      </c>
      <c r="N15" s="9">
        <v>6</v>
      </c>
      <c r="O15" s="19">
        <v>7</v>
      </c>
      <c r="P15" s="42">
        <f t="shared" si="6"/>
        <v>116.66666666666667</v>
      </c>
      <c r="Q15" s="41">
        <f t="shared" si="7"/>
        <v>1</v>
      </c>
      <c r="R15" s="9">
        <v>106</v>
      </c>
      <c r="S15" s="9">
        <v>107</v>
      </c>
      <c r="T15" s="42">
        <f t="shared" si="33"/>
        <v>100.9433962264151</v>
      </c>
      <c r="U15" s="22">
        <f t="shared" si="34"/>
        <v>1</v>
      </c>
      <c r="V15" s="9">
        <v>1</v>
      </c>
      <c r="W15" s="23">
        <v>63</v>
      </c>
      <c r="X15" s="42" t="s">
        <v>42</v>
      </c>
      <c r="Y15" s="41">
        <f t="shared" si="35"/>
        <v>62</v>
      </c>
      <c r="Z15" s="14">
        <v>2628</v>
      </c>
      <c r="AA15" s="20">
        <v>2155</v>
      </c>
      <c r="AB15" s="27">
        <f t="shared" si="11"/>
        <v>82.001522070015227</v>
      </c>
      <c r="AC15" s="22">
        <f t="shared" si="12"/>
        <v>-473</v>
      </c>
      <c r="AD15" s="12">
        <v>1642</v>
      </c>
      <c r="AE15" s="12">
        <v>1464</v>
      </c>
      <c r="AF15" s="27">
        <f t="shared" si="36"/>
        <v>89.159561510353228</v>
      </c>
      <c r="AG15" s="22">
        <f t="shared" si="37"/>
        <v>-178</v>
      </c>
      <c r="AH15" s="9">
        <v>571</v>
      </c>
      <c r="AI15" s="9">
        <v>443</v>
      </c>
      <c r="AJ15" s="42">
        <f t="shared" si="13"/>
        <v>77.599999999999994</v>
      </c>
      <c r="AK15" s="22">
        <f t="shared" si="14"/>
        <v>-128</v>
      </c>
      <c r="AL15" s="9">
        <v>0</v>
      </c>
      <c r="AM15" s="21">
        <v>0</v>
      </c>
      <c r="AN15" s="42" t="s">
        <v>33</v>
      </c>
      <c r="AO15" s="22">
        <f t="shared" si="16"/>
        <v>0</v>
      </c>
      <c r="AP15" s="9">
        <v>0</v>
      </c>
      <c r="AQ15" s="21">
        <v>0</v>
      </c>
      <c r="AR15" s="42" t="s">
        <v>33</v>
      </c>
      <c r="AS15" s="22">
        <f t="shared" si="18"/>
        <v>0</v>
      </c>
      <c r="AT15" s="9">
        <v>571</v>
      </c>
      <c r="AU15" s="9">
        <v>443</v>
      </c>
      <c r="AV15" s="42">
        <f t="shared" si="19"/>
        <v>77.583187390542903</v>
      </c>
      <c r="AW15" s="22">
        <f t="shared" si="20"/>
        <v>-128</v>
      </c>
      <c r="AX15" s="14">
        <v>59</v>
      </c>
      <c r="AY15" s="20">
        <v>42</v>
      </c>
      <c r="AZ15" s="27">
        <f t="shared" si="38"/>
        <v>71.186440677966104</v>
      </c>
      <c r="BA15" s="22">
        <f t="shared" si="39"/>
        <v>-17</v>
      </c>
      <c r="BB15" s="12">
        <v>128</v>
      </c>
      <c r="BC15" s="12">
        <v>141</v>
      </c>
      <c r="BD15" s="27">
        <f t="shared" si="40"/>
        <v>110.15625</v>
      </c>
      <c r="BE15" s="22">
        <f t="shared" si="41"/>
        <v>13</v>
      </c>
      <c r="BF15" s="9">
        <v>414</v>
      </c>
      <c r="BG15" s="9">
        <v>451</v>
      </c>
      <c r="BH15" s="42">
        <f t="shared" si="42"/>
        <v>108.9</v>
      </c>
      <c r="BI15" s="22">
        <f t="shared" si="43"/>
        <v>37</v>
      </c>
      <c r="BJ15" s="9">
        <v>690</v>
      </c>
      <c r="BK15" s="21">
        <v>546</v>
      </c>
      <c r="BL15" s="42">
        <f t="shared" si="44"/>
        <v>79.130434782608688</v>
      </c>
      <c r="BM15" s="22">
        <f t="shared" si="45"/>
        <v>-144</v>
      </c>
      <c r="BN15" s="9">
        <v>528</v>
      </c>
      <c r="BO15" s="9">
        <v>399</v>
      </c>
      <c r="BP15" s="42">
        <f t="shared" si="46"/>
        <v>75.568181818181827</v>
      </c>
      <c r="BQ15" s="22">
        <f t="shared" si="47"/>
        <v>-129</v>
      </c>
      <c r="BR15" s="12">
        <v>1540</v>
      </c>
      <c r="BS15" s="12">
        <v>1910</v>
      </c>
      <c r="BT15" s="27">
        <f t="shared" si="48"/>
        <v>124.02597402597402</v>
      </c>
      <c r="BU15" s="22">
        <f t="shared" si="49"/>
        <v>370</v>
      </c>
      <c r="BV15" s="9">
        <v>13</v>
      </c>
      <c r="BW15" s="9">
        <v>19</v>
      </c>
      <c r="BX15" s="42">
        <f t="shared" si="50"/>
        <v>146.15384615384613</v>
      </c>
      <c r="BY15" s="22">
        <f t="shared" si="51"/>
        <v>6</v>
      </c>
      <c r="BZ15" s="22">
        <v>3</v>
      </c>
      <c r="CA15" s="12">
        <v>3079</v>
      </c>
      <c r="CB15" s="12">
        <v>3940</v>
      </c>
      <c r="CC15" s="27">
        <f t="shared" si="52"/>
        <v>127.96362455342644</v>
      </c>
      <c r="CD15" s="22">
        <f t="shared" si="53"/>
        <v>861</v>
      </c>
      <c r="CE15" s="9">
        <f t="shared" si="30"/>
        <v>53</v>
      </c>
      <c r="CF15" s="9">
        <f t="shared" si="31"/>
        <v>29</v>
      </c>
      <c r="CG15" s="41">
        <f t="shared" si="32"/>
        <v>-24</v>
      </c>
    </row>
    <row r="16" spans="1:86" s="43" customFormat="1" ht="21" customHeight="1" x14ac:dyDescent="0.2">
      <c r="A16" s="40" t="s">
        <v>17</v>
      </c>
      <c r="B16" s="9">
        <v>1555</v>
      </c>
      <c r="C16" s="9">
        <v>1222</v>
      </c>
      <c r="D16" s="27">
        <f t="shared" si="0"/>
        <v>78.585209003215439</v>
      </c>
      <c r="E16" s="41">
        <f t="shared" si="1"/>
        <v>-333</v>
      </c>
      <c r="F16" s="11">
        <v>880</v>
      </c>
      <c r="G16" s="16">
        <v>681</v>
      </c>
      <c r="H16" s="27">
        <f t="shared" si="2"/>
        <v>77.386363636363626</v>
      </c>
      <c r="I16" s="22">
        <f t="shared" si="3"/>
        <v>-199</v>
      </c>
      <c r="J16" s="9">
        <v>794</v>
      </c>
      <c r="K16" s="9">
        <v>826</v>
      </c>
      <c r="L16" s="27">
        <f t="shared" si="4"/>
        <v>104.03022670025189</v>
      </c>
      <c r="M16" s="22">
        <f t="shared" si="5"/>
        <v>32</v>
      </c>
      <c r="N16" s="9">
        <v>6</v>
      </c>
      <c r="O16" s="19">
        <v>4</v>
      </c>
      <c r="P16" s="42">
        <f t="shared" si="6"/>
        <v>66.666666666666657</v>
      </c>
      <c r="Q16" s="41">
        <f t="shared" si="7"/>
        <v>-2</v>
      </c>
      <c r="R16" s="9">
        <v>129</v>
      </c>
      <c r="S16" s="9">
        <v>118</v>
      </c>
      <c r="T16" s="42">
        <f t="shared" si="33"/>
        <v>91.472868217054256</v>
      </c>
      <c r="U16" s="22">
        <f t="shared" si="34"/>
        <v>-11</v>
      </c>
      <c r="V16" s="9">
        <v>0</v>
      </c>
      <c r="W16" s="23">
        <v>0</v>
      </c>
      <c r="X16" s="42" t="s">
        <v>33</v>
      </c>
      <c r="Y16" s="41">
        <f t="shared" si="35"/>
        <v>0</v>
      </c>
      <c r="Z16" s="14">
        <v>3229</v>
      </c>
      <c r="AA16" s="20">
        <v>3006</v>
      </c>
      <c r="AB16" s="27">
        <f t="shared" si="11"/>
        <v>93.093837101269742</v>
      </c>
      <c r="AC16" s="22">
        <f t="shared" si="12"/>
        <v>-223</v>
      </c>
      <c r="AD16" s="12">
        <v>1539</v>
      </c>
      <c r="AE16" s="12">
        <v>1210</v>
      </c>
      <c r="AF16" s="27">
        <f t="shared" si="36"/>
        <v>78.62248213125406</v>
      </c>
      <c r="AG16" s="22">
        <f t="shared" si="37"/>
        <v>-329</v>
      </c>
      <c r="AH16" s="9">
        <v>876</v>
      </c>
      <c r="AI16" s="9">
        <v>907</v>
      </c>
      <c r="AJ16" s="42">
        <f t="shared" si="13"/>
        <v>103.5</v>
      </c>
      <c r="AK16" s="22">
        <f t="shared" si="14"/>
        <v>31</v>
      </c>
      <c r="AL16" s="9">
        <v>0</v>
      </c>
      <c r="AM16" s="21">
        <v>0</v>
      </c>
      <c r="AN16" s="42" t="s">
        <v>33</v>
      </c>
      <c r="AO16" s="22">
        <f t="shared" si="16"/>
        <v>0</v>
      </c>
      <c r="AP16" s="9">
        <v>60</v>
      </c>
      <c r="AQ16" s="21">
        <v>40</v>
      </c>
      <c r="AR16" s="42">
        <f t="shared" si="17"/>
        <v>66.666666666666657</v>
      </c>
      <c r="AS16" s="22">
        <f t="shared" si="18"/>
        <v>-20</v>
      </c>
      <c r="AT16" s="9">
        <v>816</v>
      </c>
      <c r="AU16" s="9">
        <v>867</v>
      </c>
      <c r="AV16" s="42">
        <f t="shared" si="19"/>
        <v>106.25</v>
      </c>
      <c r="AW16" s="22">
        <f t="shared" si="20"/>
        <v>51</v>
      </c>
      <c r="AX16" s="14">
        <v>23</v>
      </c>
      <c r="AY16" s="20">
        <v>26</v>
      </c>
      <c r="AZ16" s="27">
        <f t="shared" si="38"/>
        <v>113.04347826086956</v>
      </c>
      <c r="BA16" s="22">
        <f t="shared" si="39"/>
        <v>3</v>
      </c>
      <c r="BB16" s="12">
        <v>324</v>
      </c>
      <c r="BC16" s="12">
        <v>315</v>
      </c>
      <c r="BD16" s="27">
        <f t="shared" si="40"/>
        <v>97.222222222222214</v>
      </c>
      <c r="BE16" s="22">
        <f t="shared" si="41"/>
        <v>-9</v>
      </c>
      <c r="BF16" s="9">
        <v>844</v>
      </c>
      <c r="BG16" s="9">
        <v>898</v>
      </c>
      <c r="BH16" s="42">
        <f t="shared" si="42"/>
        <v>106.4</v>
      </c>
      <c r="BI16" s="22">
        <f t="shared" si="43"/>
        <v>54</v>
      </c>
      <c r="BJ16" s="9">
        <v>541</v>
      </c>
      <c r="BK16" s="21">
        <v>374</v>
      </c>
      <c r="BL16" s="42">
        <f t="shared" si="44"/>
        <v>69.131238447319774</v>
      </c>
      <c r="BM16" s="22">
        <f t="shared" si="45"/>
        <v>-167</v>
      </c>
      <c r="BN16" s="9">
        <v>436</v>
      </c>
      <c r="BO16" s="9">
        <v>278</v>
      </c>
      <c r="BP16" s="42">
        <f t="shared" si="46"/>
        <v>63.761467889908253</v>
      </c>
      <c r="BQ16" s="22">
        <f t="shared" si="47"/>
        <v>-158</v>
      </c>
      <c r="BR16" s="12">
        <v>1565</v>
      </c>
      <c r="BS16" s="12">
        <v>1657</v>
      </c>
      <c r="BT16" s="27">
        <f t="shared" si="48"/>
        <v>105.87859424920127</v>
      </c>
      <c r="BU16" s="22">
        <f t="shared" si="49"/>
        <v>92</v>
      </c>
      <c r="BV16" s="9">
        <v>23</v>
      </c>
      <c r="BW16" s="9">
        <v>21</v>
      </c>
      <c r="BX16" s="42">
        <f t="shared" si="50"/>
        <v>91.304347826086953</v>
      </c>
      <c r="BY16" s="22">
        <f t="shared" si="51"/>
        <v>-2</v>
      </c>
      <c r="BZ16" s="22">
        <v>12</v>
      </c>
      <c r="CA16" s="12">
        <v>2574</v>
      </c>
      <c r="CB16" s="12">
        <v>3759</v>
      </c>
      <c r="CC16" s="27">
        <f t="shared" si="52"/>
        <v>146.03729603729602</v>
      </c>
      <c r="CD16" s="22">
        <f t="shared" si="53"/>
        <v>1185</v>
      </c>
      <c r="CE16" s="9">
        <f t="shared" si="30"/>
        <v>24</v>
      </c>
      <c r="CF16" s="9">
        <f t="shared" si="31"/>
        <v>18</v>
      </c>
      <c r="CG16" s="41">
        <f t="shared" si="32"/>
        <v>-6</v>
      </c>
    </row>
    <row r="17" spans="1:85" s="43" customFormat="1" ht="21" customHeight="1" x14ac:dyDescent="0.2">
      <c r="A17" s="40" t="s">
        <v>18</v>
      </c>
      <c r="B17" s="9">
        <v>1201</v>
      </c>
      <c r="C17" s="9">
        <v>1089</v>
      </c>
      <c r="D17" s="27">
        <f t="shared" si="0"/>
        <v>90.674437968359697</v>
      </c>
      <c r="E17" s="41">
        <f t="shared" si="1"/>
        <v>-112</v>
      </c>
      <c r="F17" s="11">
        <v>689</v>
      </c>
      <c r="G17" s="16">
        <v>621</v>
      </c>
      <c r="H17" s="27">
        <f t="shared" si="2"/>
        <v>90.13062409288824</v>
      </c>
      <c r="I17" s="22">
        <f t="shared" si="3"/>
        <v>-68</v>
      </c>
      <c r="J17" s="9">
        <v>437</v>
      </c>
      <c r="K17" s="9">
        <v>517</v>
      </c>
      <c r="L17" s="27">
        <f t="shared" si="4"/>
        <v>118.30663615560641</v>
      </c>
      <c r="M17" s="22">
        <f t="shared" si="5"/>
        <v>80</v>
      </c>
      <c r="N17" s="9">
        <v>19</v>
      </c>
      <c r="O17" s="19">
        <v>10</v>
      </c>
      <c r="P17" s="42">
        <f t="shared" si="6"/>
        <v>52.631578947368418</v>
      </c>
      <c r="Q17" s="41">
        <f t="shared" si="7"/>
        <v>-9</v>
      </c>
      <c r="R17" s="9">
        <v>110</v>
      </c>
      <c r="S17" s="9">
        <v>110</v>
      </c>
      <c r="T17" s="42">
        <f t="shared" si="33"/>
        <v>100</v>
      </c>
      <c r="U17" s="22">
        <f t="shared" si="34"/>
        <v>0</v>
      </c>
      <c r="V17" s="9">
        <v>0</v>
      </c>
      <c r="W17" s="23">
        <v>28</v>
      </c>
      <c r="X17" s="42" t="s">
        <v>33</v>
      </c>
      <c r="Y17" s="41">
        <f t="shared" si="35"/>
        <v>28</v>
      </c>
      <c r="Z17" s="14">
        <v>2037</v>
      </c>
      <c r="AA17" s="20">
        <v>1974</v>
      </c>
      <c r="AB17" s="27">
        <f t="shared" si="11"/>
        <v>96.907216494845358</v>
      </c>
      <c r="AC17" s="22">
        <f t="shared" si="12"/>
        <v>-63</v>
      </c>
      <c r="AD17" s="12">
        <v>1201</v>
      </c>
      <c r="AE17" s="12">
        <v>1089</v>
      </c>
      <c r="AF17" s="27">
        <f t="shared" si="36"/>
        <v>90.674437968359697</v>
      </c>
      <c r="AG17" s="22">
        <f t="shared" si="37"/>
        <v>-112</v>
      </c>
      <c r="AH17" s="9">
        <v>567</v>
      </c>
      <c r="AI17" s="9">
        <v>401</v>
      </c>
      <c r="AJ17" s="42">
        <f t="shared" si="13"/>
        <v>70.7</v>
      </c>
      <c r="AK17" s="22">
        <f t="shared" si="14"/>
        <v>-166</v>
      </c>
      <c r="AL17" s="9">
        <v>0</v>
      </c>
      <c r="AM17" s="21">
        <v>0</v>
      </c>
      <c r="AN17" s="42" t="s">
        <v>33</v>
      </c>
      <c r="AO17" s="22">
        <f t="shared" si="16"/>
        <v>0</v>
      </c>
      <c r="AP17" s="9">
        <v>0</v>
      </c>
      <c r="AQ17" s="21">
        <v>0</v>
      </c>
      <c r="AR17" s="42" t="s">
        <v>33</v>
      </c>
      <c r="AS17" s="22">
        <f t="shared" si="18"/>
        <v>0</v>
      </c>
      <c r="AT17" s="9">
        <v>567</v>
      </c>
      <c r="AU17" s="9">
        <v>401</v>
      </c>
      <c r="AV17" s="42">
        <f t="shared" si="19"/>
        <v>70.723104056437393</v>
      </c>
      <c r="AW17" s="22">
        <f t="shared" si="20"/>
        <v>-166</v>
      </c>
      <c r="AX17" s="14">
        <v>137</v>
      </c>
      <c r="AY17" s="20">
        <v>137</v>
      </c>
      <c r="AZ17" s="27">
        <f t="shared" si="38"/>
        <v>100</v>
      </c>
      <c r="BA17" s="22">
        <f t="shared" si="39"/>
        <v>0</v>
      </c>
      <c r="BB17" s="12">
        <v>147</v>
      </c>
      <c r="BC17" s="12">
        <v>144</v>
      </c>
      <c r="BD17" s="27">
        <f t="shared" si="40"/>
        <v>97.959183673469383</v>
      </c>
      <c r="BE17" s="22">
        <f t="shared" si="41"/>
        <v>-3</v>
      </c>
      <c r="BF17" s="9">
        <v>428</v>
      </c>
      <c r="BG17" s="9">
        <v>558</v>
      </c>
      <c r="BH17" s="42">
        <f t="shared" si="42"/>
        <v>130.4</v>
      </c>
      <c r="BI17" s="22">
        <f t="shared" si="43"/>
        <v>130</v>
      </c>
      <c r="BJ17" s="9">
        <v>468</v>
      </c>
      <c r="BK17" s="21">
        <v>400</v>
      </c>
      <c r="BL17" s="42">
        <f t="shared" si="44"/>
        <v>85.470085470085465</v>
      </c>
      <c r="BM17" s="22">
        <f t="shared" si="45"/>
        <v>-68</v>
      </c>
      <c r="BN17" s="9">
        <v>375</v>
      </c>
      <c r="BO17" s="9">
        <v>315</v>
      </c>
      <c r="BP17" s="42">
        <f t="shared" si="46"/>
        <v>84</v>
      </c>
      <c r="BQ17" s="22">
        <f t="shared" si="47"/>
        <v>-60</v>
      </c>
      <c r="BR17" s="9">
        <v>1521</v>
      </c>
      <c r="BS17" s="12">
        <v>1612</v>
      </c>
      <c r="BT17" s="27">
        <f t="shared" si="48"/>
        <v>105.98290598290599</v>
      </c>
      <c r="BU17" s="22">
        <f t="shared" si="49"/>
        <v>91</v>
      </c>
      <c r="BV17" s="9">
        <v>5</v>
      </c>
      <c r="BW17" s="9">
        <v>13</v>
      </c>
      <c r="BX17" s="42">
        <f t="shared" si="50"/>
        <v>260</v>
      </c>
      <c r="BY17" s="22">
        <f t="shared" si="51"/>
        <v>8</v>
      </c>
      <c r="BZ17" s="22">
        <v>1</v>
      </c>
      <c r="CA17" s="12">
        <v>2030</v>
      </c>
      <c r="CB17" s="12">
        <v>3263</v>
      </c>
      <c r="CC17" s="27">
        <f t="shared" si="52"/>
        <v>160.73891625615764</v>
      </c>
      <c r="CD17" s="22">
        <f t="shared" si="53"/>
        <v>1233</v>
      </c>
      <c r="CE17" s="9">
        <f t="shared" si="30"/>
        <v>94</v>
      </c>
      <c r="CF17" s="9">
        <f t="shared" si="31"/>
        <v>31</v>
      </c>
      <c r="CG17" s="41">
        <f t="shared" si="32"/>
        <v>-63</v>
      </c>
    </row>
    <row r="18" spans="1:85" s="43" customFormat="1" ht="21" customHeight="1" x14ac:dyDescent="0.2">
      <c r="A18" s="40" t="s">
        <v>19</v>
      </c>
      <c r="B18" s="9">
        <v>1726</v>
      </c>
      <c r="C18" s="9">
        <v>1570</v>
      </c>
      <c r="D18" s="27">
        <f t="shared" si="0"/>
        <v>90.961761297798375</v>
      </c>
      <c r="E18" s="41">
        <f t="shared" si="1"/>
        <v>-156</v>
      </c>
      <c r="F18" s="11">
        <v>993</v>
      </c>
      <c r="G18" s="16">
        <v>1047</v>
      </c>
      <c r="H18" s="27">
        <f t="shared" si="2"/>
        <v>105.4380664652568</v>
      </c>
      <c r="I18" s="22">
        <f t="shared" si="3"/>
        <v>54</v>
      </c>
      <c r="J18" s="9">
        <v>1015</v>
      </c>
      <c r="K18" s="9">
        <v>1111</v>
      </c>
      <c r="L18" s="27">
        <f t="shared" si="4"/>
        <v>109.45812807881774</v>
      </c>
      <c r="M18" s="22">
        <f t="shared" si="5"/>
        <v>96</v>
      </c>
      <c r="N18" s="9">
        <v>20</v>
      </c>
      <c r="O18" s="19">
        <v>34</v>
      </c>
      <c r="P18" s="42">
        <f t="shared" si="6"/>
        <v>170</v>
      </c>
      <c r="Q18" s="41">
        <f t="shared" si="7"/>
        <v>14</v>
      </c>
      <c r="R18" s="9">
        <v>173</v>
      </c>
      <c r="S18" s="9">
        <v>180</v>
      </c>
      <c r="T18" s="42">
        <f t="shared" si="33"/>
        <v>104.04624277456647</v>
      </c>
      <c r="U18" s="22">
        <f t="shared" si="34"/>
        <v>7</v>
      </c>
      <c r="V18" s="9">
        <v>0</v>
      </c>
      <c r="W18" s="23">
        <v>22</v>
      </c>
      <c r="X18" s="42" t="s">
        <v>33</v>
      </c>
      <c r="Y18" s="41">
        <f t="shared" si="35"/>
        <v>22</v>
      </c>
      <c r="Z18" s="14">
        <v>3117</v>
      </c>
      <c r="AA18" s="20">
        <v>2980</v>
      </c>
      <c r="AB18" s="27">
        <f t="shared" si="11"/>
        <v>95.604748155277505</v>
      </c>
      <c r="AC18" s="22">
        <f t="shared" si="12"/>
        <v>-137</v>
      </c>
      <c r="AD18" s="12">
        <v>1726</v>
      </c>
      <c r="AE18" s="12">
        <v>1570</v>
      </c>
      <c r="AF18" s="27">
        <f t="shared" si="36"/>
        <v>90.961761297798375</v>
      </c>
      <c r="AG18" s="22">
        <f t="shared" si="37"/>
        <v>-156</v>
      </c>
      <c r="AH18" s="9">
        <v>902</v>
      </c>
      <c r="AI18" s="9">
        <v>709</v>
      </c>
      <c r="AJ18" s="42">
        <f t="shared" si="13"/>
        <v>78.599999999999994</v>
      </c>
      <c r="AK18" s="22">
        <f t="shared" si="14"/>
        <v>-193</v>
      </c>
      <c r="AL18" s="9">
        <v>0</v>
      </c>
      <c r="AM18" s="21">
        <v>0</v>
      </c>
      <c r="AN18" s="42" t="s">
        <v>33</v>
      </c>
      <c r="AO18" s="22">
        <f t="shared" si="16"/>
        <v>0</v>
      </c>
      <c r="AP18" s="9">
        <v>0</v>
      </c>
      <c r="AQ18" s="21">
        <v>0</v>
      </c>
      <c r="AR18" s="42" t="s">
        <v>33</v>
      </c>
      <c r="AS18" s="22">
        <f t="shared" si="18"/>
        <v>0</v>
      </c>
      <c r="AT18" s="9">
        <v>902</v>
      </c>
      <c r="AU18" s="9">
        <v>709</v>
      </c>
      <c r="AV18" s="42">
        <f t="shared" si="19"/>
        <v>78.603104212860302</v>
      </c>
      <c r="AW18" s="22">
        <f t="shared" si="20"/>
        <v>-193</v>
      </c>
      <c r="AX18" s="14">
        <v>199</v>
      </c>
      <c r="AY18" s="20">
        <v>217</v>
      </c>
      <c r="AZ18" s="27">
        <f t="shared" si="38"/>
        <v>109.04522613065326</v>
      </c>
      <c r="BA18" s="22">
        <f t="shared" si="39"/>
        <v>18</v>
      </c>
      <c r="BB18" s="12">
        <v>184</v>
      </c>
      <c r="BC18" s="12">
        <v>203</v>
      </c>
      <c r="BD18" s="27">
        <f t="shared" si="40"/>
        <v>110.32608695652173</v>
      </c>
      <c r="BE18" s="22">
        <f t="shared" si="41"/>
        <v>19</v>
      </c>
      <c r="BF18" s="9">
        <v>1022</v>
      </c>
      <c r="BG18" s="9">
        <v>1112</v>
      </c>
      <c r="BH18" s="42">
        <f t="shared" si="42"/>
        <v>108.8</v>
      </c>
      <c r="BI18" s="22">
        <f t="shared" si="43"/>
        <v>90</v>
      </c>
      <c r="BJ18" s="9">
        <v>523</v>
      </c>
      <c r="BK18" s="21">
        <v>473</v>
      </c>
      <c r="BL18" s="42">
        <f t="shared" si="44"/>
        <v>90.439770554493307</v>
      </c>
      <c r="BM18" s="22">
        <f t="shared" si="45"/>
        <v>-50</v>
      </c>
      <c r="BN18" s="9">
        <v>427</v>
      </c>
      <c r="BO18" s="9">
        <v>394</v>
      </c>
      <c r="BP18" s="42">
        <f t="shared" si="46"/>
        <v>92.27166276346604</v>
      </c>
      <c r="BQ18" s="22">
        <f t="shared" si="47"/>
        <v>-33</v>
      </c>
      <c r="BR18" s="9">
        <v>1656</v>
      </c>
      <c r="BS18" s="12">
        <v>1907</v>
      </c>
      <c r="BT18" s="27">
        <f t="shared" si="48"/>
        <v>115.15700483091787</v>
      </c>
      <c r="BU18" s="22">
        <f t="shared" si="49"/>
        <v>251</v>
      </c>
      <c r="BV18" s="9">
        <v>9</v>
      </c>
      <c r="BW18" s="9">
        <v>10</v>
      </c>
      <c r="BX18" s="42">
        <f t="shared" si="50"/>
        <v>111.11111111111111</v>
      </c>
      <c r="BY18" s="22">
        <f t="shared" si="51"/>
        <v>1</v>
      </c>
      <c r="BZ18" s="22">
        <v>25</v>
      </c>
      <c r="CA18" s="12">
        <v>3200</v>
      </c>
      <c r="CB18" s="12">
        <v>3946</v>
      </c>
      <c r="CC18" s="27">
        <f t="shared" si="52"/>
        <v>123.3125</v>
      </c>
      <c r="CD18" s="22">
        <f t="shared" si="53"/>
        <v>746</v>
      </c>
      <c r="CE18" s="9">
        <f t="shared" si="30"/>
        <v>58</v>
      </c>
      <c r="CF18" s="9">
        <f t="shared" si="31"/>
        <v>47</v>
      </c>
      <c r="CG18" s="41">
        <f t="shared" si="32"/>
        <v>-11</v>
      </c>
    </row>
    <row r="19" spans="1:85" s="43" customFormat="1" ht="21" customHeight="1" x14ac:dyDescent="0.2">
      <c r="A19" s="40" t="s">
        <v>49</v>
      </c>
      <c r="B19" s="9">
        <v>3999</v>
      </c>
      <c r="C19" s="9">
        <v>3515</v>
      </c>
      <c r="D19" s="27">
        <f t="shared" si="0"/>
        <v>87.896974243560891</v>
      </c>
      <c r="E19" s="41">
        <f t="shared" si="1"/>
        <v>-484</v>
      </c>
      <c r="F19" s="11">
        <v>2286</v>
      </c>
      <c r="G19" s="16">
        <v>2036</v>
      </c>
      <c r="H19" s="27">
        <f t="shared" si="2"/>
        <v>89.063867016622922</v>
      </c>
      <c r="I19" s="22">
        <f t="shared" si="3"/>
        <v>-250</v>
      </c>
      <c r="J19" s="9">
        <v>1068</v>
      </c>
      <c r="K19" s="9">
        <v>1161</v>
      </c>
      <c r="L19" s="27">
        <f t="shared" si="4"/>
        <v>108.70786516853931</v>
      </c>
      <c r="M19" s="22">
        <f t="shared" si="5"/>
        <v>93</v>
      </c>
      <c r="N19" s="9">
        <v>8</v>
      </c>
      <c r="O19" s="19">
        <v>1</v>
      </c>
      <c r="P19" s="42">
        <f t="shared" si="6"/>
        <v>12.5</v>
      </c>
      <c r="Q19" s="41">
        <f t="shared" si="7"/>
        <v>-7</v>
      </c>
      <c r="R19" s="9">
        <v>182</v>
      </c>
      <c r="S19" s="9">
        <v>193</v>
      </c>
      <c r="T19" s="42">
        <f t="shared" si="33"/>
        <v>106.04395604395604</v>
      </c>
      <c r="U19" s="22">
        <f t="shared" si="34"/>
        <v>11</v>
      </c>
      <c r="V19" s="9">
        <v>0</v>
      </c>
      <c r="W19" s="23">
        <v>2</v>
      </c>
      <c r="X19" s="42" t="s">
        <v>33</v>
      </c>
      <c r="Y19" s="41">
        <f t="shared" si="35"/>
        <v>2</v>
      </c>
      <c r="Z19" s="14">
        <v>5386</v>
      </c>
      <c r="AA19" s="20">
        <v>5631</v>
      </c>
      <c r="AB19" s="27">
        <f t="shared" si="11"/>
        <v>104.5488303007798</v>
      </c>
      <c r="AC19" s="22">
        <f t="shared" si="12"/>
        <v>245</v>
      </c>
      <c r="AD19" s="12">
        <v>3960</v>
      </c>
      <c r="AE19" s="12">
        <v>3475</v>
      </c>
      <c r="AF19" s="27">
        <f t="shared" si="36"/>
        <v>87.752525252525245</v>
      </c>
      <c r="AG19" s="22">
        <f t="shared" si="37"/>
        <v>-485</v>
      </c>
      <c r="AH19" s="9">
        <v>502</v>
      </c>
      <c r="AI19" s="9">
        <v>900</v>
      </c>
      <c r="AJ19" s="42">
        <f t="shared" si="13"/>
        <v>179.3</v>
      </c>
      <c r="AK19" s="22">
        <f t="shared" si="14"/>
        <v>398</v>
      </c>
      <c r="AL19" s="9">
        <v>0</v>
      </c>
      <c r="AM19" s="21">
        <v>0</v>
      </c>
      <c r="AN19" s="42" t="s">
        <v>33</v>
      </c>
      <c r="AO19" s="22">
        <f t="shared" si="16"/>
        <v>0</v>
      </c>
      <c r="AP19" s="9">
        <v>48</v>
      </c>
      <c r="AQ19" s="21">
        <v>97</v>
      </c>
      <c r="AR19" s="42">
        <f t="shared" si="17"/>
        <v>202.08333333333334</v>
      </c>
      <c r="AS19" s="22">
        <f t="shared" si="18"/>
        <v>49</v>
      </c>
      <c r="AT19" s="9">
        <v>454</v>
      </c>
      <c r="AU19" s="9">
        <v>803</v>
      </c>
      <c r="AV19" s="42">
        <f t="shared" si="19"/>
        <v>176.87224669603526</v>
      </c>
      <c r="AW19" s="22">
        <f t="shared" si="20"/>
        <v>349</v>
      </c>
      <c r="AX19" s="14">
        <v>153</v>
      </c>
      <c r="AY19" s="20">
        <v>153</v>
      </c>
      <c r="AZ19" s="27">
        <f t="shared" si="38"/>
        <v>100</v>
      </c>
      <c r="BA19" s="22">
        <f t="shared" si="39"/>
        <v>0</v>
      </c>
      <c r="BB19" s="12">
        <v>274</v>
      </c>
      <c r="BC19" s="12">
        <v>280</v>
      </c>
      <c r="BD19" s="27">
        <f t="shared" si="40"/>
        <v>102.18978102189782</v>
      </c>
      <c r="BE19" s="22">
        <f t="shared" si="41"/>
        <v>6</v>
      </c>
      <c r="BF19" s="9">
        <v>1212</v>
      </c>
      <c r="BG19" s="9">
        <v>1442</v>
      </c>
      <c r="BH19" s="42">
        <f t="shared" si="42"/>
        <v>119</v>
      </c>
      <c r="BI19" s="22">
        <f t="shared" si="43"/>
        <v>230</v>
      </c>
      <c r="BJ19" s="9">
        <v>1479</v>
      </c>
      <c r="BK19" s="21">
        <v>1315</v>
      </c>
      <c r="BL19" s="42">
        <f t="shared" si="44"/>
        <v>88.911426639621354</v>
      </c>
      <c r="BM19" s="22">
        <f t="shared" si="45"/>
        <v>-164</v>
      </c>
      <c r="BN19" s="9">
        <v>968</v>
      </c>
      <c r="BO19" s="9">
        <v>768</v>
      </c>
      <c r="BP19" s="42">
        <f t="shared" si="46"/>
        <v>79.338842975206617</v>
      </c>
      <c r="BQ19" s="22">
        <f t="shared" si="47"/>
        <v>-200</v>
      </c>
      <c r="BR19" s="9">
        <v>1679</v>
      </c>
      <c r="BS19" s="12">
        <v>1790</v>
      </c>
      <c r="BT19" s="27">
        <f t="shared" si="48"/>
        <v>106.61107802263253</v>
      </c>
      <c r="BU19" s="22">
        <f t="shared" si="49"/>
        <v>111</v>
      </c>
      <c r="BV19" s="9">
        <v>58</v>
      </c>
      <c r="BW19" s="9">
        <v>123</v>
      </c>
      <c r="BX19" s="42">
        <f t="shared" si="50"/>
        <v>212.06896551724137</v>
      </c>
      <c r="BY19" s="22">
        <f t="shared" si="51"/>
        <v>65</v>
      </c>
      <c r="BZ19" s="22">
        <v>3</v>
      </c>
      <c r="CA19" s="12">
        <v>2204</v>
      </c>
      <c r="CB19" s="12">
        <v>3600</v>
      </c>
      <c r="CC19" s="27">
        <f t="shared" si="52"/>
        <v>163.33938294010889</v>
      </c>
      <c r="CD19" s="22">
        <f t="shared" si="53"/>
        <v>1396</v>
      </c>
      <c r="CE19" s="9">
        <f t="shared" si="30"/>
        <v>26</v>
      </c>
      <c r="CF19" s="9">
        <f t="shared" si="31"/>
        <v>11</v>
      </c>
      <c r="CG19" s="41">
        <f t="shared" si="32"/>
        <v>-15</v>
      </c>
    </row>
    <row r="20" spans="1:85" s="43" customFormat="1" ht="21" customHeight="1" x14ac:dyDescent="0.2">
      <c r="A20" s="40" t="s">
        <v>20</v>
      </c>
      <c r="B20" s="9">
        <v>1908</v>
      </c>
      <c r="C20" s="9">
        <v>1882</v>
      </c>
      <c r="D20" s="27">
        <f t="shared" si="0"/>
        <v>98.63731656184487</v>
      </c>
      <c r="E20" s="41">
        <f t="shared" si="1"/>
        <v>-26</v>
      </c>
      <c r="F20" s="11">
        <v>1132</v>
      </c>
      <c r="G20" s="16">
        <v>1225</v>
      </c>
      <c r="H20" s="27">
        <f t="shared" si="2"/>
        <v>108.21554770318021</v>
      </c>
      <c r="I20" s="22">
        <f t="shared" si="3"/>
        <v>93</v>
      </c>
      <c r="J20" s="9">
        <v>930</v>
      </c>
      <c r="K20" s="9">
        <v>1130</v>
      </c>
      <c r="L20" s="27">
        <f t="shared" si="4"/>
        <v>121.50537634408603</v>
      </c>
      <c r="M20" s="22">
        <f t="shared" si="5"/>
        <v>200</v>
      </c>
      <c r="N20" s="9">
        <v>16</v>
      </c>
      <c r="O20" s="19">
        <v>15</v>
      </c>
      <c r="P20" s="42">
        <f t="shared" si="6"/>
        <v>93.75</v>
      </c>
      <c r="Q20" s="41">
        <f t="shared" si="7"/>
        <v>-1</v>
      </c>
      <c r="R20" s="9">
        <v>183</v>
      </c>
      <c r="S20" s="9">
        <v>185</v>
      </c>
      <c r="T20" s="42">
        <f t="shared" si="33"/>
        <v>101.09289617486338</v>
      </c>
      <c r="U20" s="22">
        <f t="shared" si="34"/>
        <v>2</v>
      </c>
      <c r="V20" s="9">
        <v>0</v>
      </c>
      <c r="W20" s="23">
        <v>3</v>
      </c>
      <c r="X20" s="42" t="s">
        <v>33</v>
      </c>
      <c r="Y20" s="41">
        <f t="shared" si="35"/>
        <v>3</v>
      </c>
      <c r="Z20" s="14">
        <v>3557</v>
      </c>
      <c r="AA20" s="20">
        <v>4730</v>
      </c>
      <c r="AB20" s="27">
        <f t="shared" si="11"/>
        <v>132.97722800112456</v>
      </c>
      <c r="AC20" s="22">
        <f t="shared" si="12"/>
        <v>1173</v>
      </c>
      <c r="AD20" s="12">
        <v>1908</v>
      </c>
      <c r="AE20" s="12">
        <v>1882</v>
      </c>
      <c r="AF20" s="27">
        <f t="shared" si="36"/>
        <v>98.63731656184487</v>
      </c>
      <c r="AG20" s="22">
        <f t="shared" si="37"/>
        <v>-26</v>
      </c>
      <c r="AH20" s="9">
        <v>1066</v>
      </c>
      <c r="AI20" s="9">
        <v>882</v>
      </c>
      <c r="AJ20" s="42">
        <f t="shared" si="13"/>
        <v>82.7</v>
      </c>
      <c r="AK20" s="22">
        <f t="shared" si="14"/>
        <v>-184</v>
      </c>
      <c r="AL20" s="9">
        <v>0</v>
      </c>
      <c r="AM20" s="21">
        <v>0</v>
      </c>
      <c r="AN20" s="42" t="s">
        <v>33</v>
      </c>
      <c r="AO20" s="22">
        <f t="shared" si="16"/>
        <v>0</v>
      </c>
      <c r="AP20" s="9">
        <v>76</v>
      </c>
      <c r="AQ20" s="21">
        <v>30</v>
      </c>
      <c r="AR20" s="42">
        <f t="shared" si="17"/>
        <v>39.473684210526315</v>
      </c>
      <c r="AS20" s="22">
        <f t="shared" si="18"/>
        <v>-46</v>
      </c>
      <c r="AT20" s="9">
        <v>990</v>
      </c>
      <c r="AU20" s="9">
        <v>852</v>
      </c>
      <c r="AV20" s="42">
        <f t="shared" si="19"/>
        <v>86.060606060606062</v>
      </c>
      <c r="AW20" s="22">
        <f t="shared" si="20"/>
        <v>-138</v>
      </c>
      <c r="AX20" s="14">
        <v>63</v>
      </c>
      <c r="AY20" s="20">
        <v>159</v>
      </c>
      <c r="AZ20" s="27">
        <f t="shared" si="38"/>
        <v>252.38095238095238</v>
      </c>
      <c r="BA20" s="22">
        <f t="shared" si="39"/>
        <v>96</v>
      </c>
      <c r="BB20" s="12">
        <v>232</v>
      </c>
      <c r="BC20" s="12">
        <v>232</v>
      </c>
      <c r="BD20" s="27">
        <f t="shared" si="40"/>
        <v>100</v>
      </c>
      <c r="BE20" s="22">
        <f t="shared" si="41"/>
        <v>0</v>
      </c>
      <c r="BF20" s="9">
        <v>908</v>
      </c>
      <c r="BG20" s="9">
        <v>1132</v>
      </c>
      <c r="BH20" s="42">
        <f t="shared" si="42"/>
        <v>124.7</v>
      </c>
      <c r="BI20" s="22">
        <f t="shared" si="43"/>
        <v>224</v>
      </c>
      <c r="BJ20" s="9">
        <v>657</v>
      </c>
      <c r="BK20" s="21">
        <v>623</v>
      </c>
      <c r="BL20" s="42">
        <f t="shared" si="44"/>
        <v>94.824961948249623</v>
      </c>
      <c r="BM20" s="22">
        <f t="shared" si="45"/>
        <v>-34</v>
      </c>
      <c r="BN20" s="9">
        <v>549</v>
      </c>
      <c r="BO20" s="9">
        <v>505</v>
      </c>
      <c r="BP20" s="42">
        <f t="shared" si="46"/>
        <v>91.985428051001819</v>
      </c>
      <c r="BQ20" s="22">
        <f t="shared" si="47"/>
        <v>-44</v>
      </c>
      <c r="BR20" s="9">
        <v>1167</v>
      </c>
      <c r="BS20" s="12">
        <v>1526</v>
      </c>
      <c r="BT20" s="27">
        <f t="shared" si="48"/>
        <v>130.76263924592973</v>
      </c>
      <c r="BU20" s="22">
        <f t="shared" si="49"/>
        <v>359</v>
      </c>
      <c r="BV20" s="9">
        <v>28</v>
      </c>
      <c r="BW20" s="9">
        <v>14</v>
      </c>
      <c r="BX20" s="42">
        <f t="shared" si="50"/>
        <v>50</v>
      </c>
      <c r="BY20" s="22">
        <f t="shared" si="51"/>
        <v>-14</v>
      </c>
      <c r="BZ20" s="22">
        <v>0</v>
      </c>
      <c r="CA20" s="12">
        <v>2318</v>
      </c>
      <c r="CB20" s="12">
        <v>3345</v>
      </c>
      <c r="CC20" s="27">
        <f t="shared" si="52"/>
        <v>144.30543572044868</v>
      </c>
      <c r="CD20" s="22">
        <f t="shared" si="53"/>
        <v>1027</v>
      </c>
      <c r="CE20" s="9">
        <f t="shared" si="30"/>
        <v>23</v>
      </c>
      <c r="CF20" s="9">
        <f t="shared" si="31"/>
        <v>45</v>
      </c>
      <c r="CG20" s="41">
        <f t="shared" si="32"/>
        <v>22</v>
      </c>
    </row>
    <row r="21" spans="1:85" s="43" customFormat="1" ht="21" customHeight="1" x14ac:dyDescent="0.2">
      <c r="A21" s="40" t="s">
        <v>21</v>
      </c>
      <c r="B21" s="9">
        <v>1059</v>
      </c>
      <c r="C21" s="9">
        <v>874</v>
      </c>
      <c r="D21" s="27">
        <f t="shared" si="0"/>
        <v>82.530689329556182</v>
      </c>
      <c r="E21" s="41">
        <f t="shared" si="1"/>
        <v>-185</v>
      </c>
      <c r="F21" s="11">
        <v>600</v>
      </c>
      <c r="G21" s="16">
        <v>509</v>
      </c>
      <c r="H21" s="27">
        <f t="shared" si="2"/>
        <v>84.833333333333343</v>
      </c>
      <c r="I21" s="22">
        <f t="shared" si="3"/>
        <v>-91</v>
      </c>
      <c r="J21" s="9">
        <v>307</v>
      </c>
      <c r="K21" s="9">
        <v>298</v>
      </c>
      <c r="L21" s="27">
        <f t="shared" si="4"/>
        <v>97.068403908794792</v>
      </c>
      <c r="M21" s="22">
        <f t="shared" si="5"/>
        <v>-9</v>
      </c>
      <c r="N21" s="9">
        <v>3</v>
      </c>
      <c r="O21" s="19">
        <v>4</v>
      </c>
      <c r="P21" s="42">
        <f t="shared" si="6"/>
        <v>133.33333333333331</v>
      </c>
      <c r="Q21" s="41">
        <f t="shared" si="7"/>
        <v>1</v>
      </c>
      <c r="R21" s="9">
        <v>113</v>
      </c>
      <c r="S21" s="9">
        <v>122</v>
      </c>
      <c r="T21" s="42">
        <f t="shared" si="33"/>
        <v>107.9646017699115</v>
      </c>
      <c r="U21" s="22">
        <f t="shared" si="34"/>
        <v>9</v>
      </c>
      <c r="V21" s="9">
        <v>0</v>
      </c>
      <c r="W21" s="23">
        <v>3</v>
      </c>
      <c r="X21" s="42" t="s">
        <v>33</v>
      </c>
      <c r="Y21" s="41">
        <f t="shared" si="35"/>
        <v>3</v>
      </c>
      <c r="Z21" s="14">
        <v>2204</v>
      </c>
      <c r="AA21" s="20">
        <v>2215</v>
      </c>
      <c r="AB21" s="27">
        <f t="shared" si="11"/>
        <v>100.49909255898366</v>
      </c>
      <c r="AC21" s="22">
        <f t="shared" si="12"/>
        <v>11</v>
      </c>
      <c r="AD21" s="12">
        <v>1052</v>
      </c>
      <c r="AE21" s="12">
        <v>866</v>
      </c>
      <c r="AF21" s="27">
        <f t="shared" si="36"/>
        <v>82.319391634980988</v>
      </c>
      <c r="AG21" s="22">
        <f t="shared" si="37"/>
        <v>-186</v>
      </c>
      <c r="AH21" s="9">
        <v>845</v>
      </c>
      <c r="AI21" s="9">
        <v>1033</v>
      </c>
      <c r="AJ21" s="42">
        <f t="shared" si="13"/>
        <v>122.2</v>
      </c>
      <c r="AK21" s="22">
        <f t="shared" si="14"/>
        <v>188</v>
      </c>
      <c r="AL21" s="9">
        <v>0</v>
      </c>
      <c r="AM21" s="21">
        <v>0</v>
      </c>
      <c r="AN21" s="42" t="s">
        <v>33</v>
      </c>
      <c r="AO21" s="22">
        <f t="shared" si="16"/>
        <v>0</v>
      </c>
      <c r="AP21" s="9">
        <v>0</v>
      </c>
      <c r="AQ21" s="21">
        <v>0</v>
      </c>
      <c r="AR21" s="42" t="s">
        <v>33</v>
      </c>
      <c r="AS21" s="22">
        <f t="shared" si="18"/>
        <v>0</v>
      </c>
      <c r="AT21" s="9">
        <v>845</v>
      </c>
      <c r="AU21" s="9">
        <v>1033</v>
      </c>
      <c r="AV21" s="42">
        <f t="shared" si="19"/>
        <v>122.24852071005915</v>
      </c>
      <c r="AW21" s="22">
        <f t="shared" si="20"/>
        <v>188</v>
      </c>
      <c r="AX21" s="14">
        <v>32</v>
      </c>
      <c r="AY21" s="20">
        <v>27</v>
      </c>
      <c r="AZ21" s="27">
        <f t="shared" si="38"/>
        <v>84.375</v>
      </c>
      <c r="BA21" s="22">
        <f t="shared" si="39"/>
        <v>-5</v>
      </c>
      <c r="BB21" s="12">
        <v>69</v>
      </c>
      <c r="BC21" s="12">
        <v>73</v>
      </c>
      <c r="BD21" s="27">
        <f t="shared" si="40"/>
        <v>105.79710144927536</v>
      </c>
      <c r="BE21" s="22">
        <f t="shared" si="41"/>
        <v>4</v>
      </c>
      <c r="BF21" s="9">
        <v>623</v>
      </c>
      <c r="BG21" s="9">
        <v>443</v>
      </c>
      <c r="BH21" s="42">
        <f t="shared" si="42"/>
        <v>71.099999999999994</v>
      </c>
      <c r="BI21" s="22">
        <f t="shared" si="43"/>
        <v>-180</v>
      </c>
      <c r="BJ21" s="9">
        <v>365</v>
      </c>
      <c r="BK21" s="21">
        <v>275</v>
      </c>
      <c r="BL21" s="42">
        <f t="shared" si="44"/>
        <v>75.342465753424662</v>
      </c>
      <c r="BM21" s="22">
        <f t="shared" si="45"/>
        <v>-90</v>
      </c>
      <c r="BN21" s="9">
        <v>291</v>
      </c>
      <c r="BO21" s="9">
        <v>227</v>
      </c>
      <c r="BP21" s="42">
        <f t="shared" si="46"/>
        <v>78.006872852233684</v>
      </c>
      <c r="BQ21" s="22">
        <f t="shared" si="47"/>
        <v>-64</v>
      </c>
      <c r="BR21" s="9">
        <v>3018</v>
      </c>
      <c r="BS21" s="12">
        <v>2511</v>
      </c>
      <c r="BT21" s="27">
        <f t="shared" si="48"/>
        <v>83.200795228628238</v>
      </c>
      <c r="BU21" s="22">
        <f t="shared" si="49"/>
        <v>-507</v>
      </c>
      <c r="BV21" s="9">
        <v>5</v>
      </c>
      <c r="BW21" s="9">
        <v>9</v>
      </c>
      <c r="BX21" s="42">
        <f t="shared" si="50"/>
        <v>180</v>
      </c>
      <c r="BY21" s="22">
        <f t="shared" si="51"/>
        <v>4</v>
      </c>
      <c r="BZ21" s="22">
        <v>4</v>
      </c>
      <c r="CA21" s="12">
        <v>1701</v>
      </c>
      <c r="CB21" s="12">
        <v>3348</v>
      </c>
      <c r="CC21" s="27">
        <f t="shared" si="52"/>
        <v>196.82539682539681</v>
      </c>
      <c r="CD21" s="22">
        <f t="shared" si="53"/>
        <v>1647</v>
      </c>
      <c r="CE21" s="9">
        <f t="shared" si="30"/>
        <v>73</v>
      </c>
      <c r="CF21" s="9">
        <f t="shared" si="31"/>
        <v>31</v>
      </c>
      <c r="CG21" s="41">
        <f t="shared" si="32"/>
        <v>-42</v>
      </c>
    </row>
    <row r="22" spans="1:85" s="43" customFormat="1" ht="21" customHeight="1" x14ac:dyDescent="0.2">
      <c r="A22" s="40" t="s">
        <v>22</v>
      </c>
      <c r="B22" s="9">
        <v>994</v>
      </c>
      <c r="C22" s="9">
        <v>773</v>
      </c>
      <c r="D22" s="27">
        <f t="shared" si="0"/>
        <v>77.766599597585511</v>
      </c>
      <c r="E22" s="41">
        <f t="shared" si="1"/>
        <v>-221</v>
      </c>
      <c r="F22" s="11">
        <v>581</v>
      </c>
      <c r="G22" s="16">
        <v>467</v>
      </c>
      <c r="H22" s="27">
        <f t="shared" si="2"/>
        <v>80.378657487091218</v>
      </c>
      <c r="I22" s="22">
        <f t="shared" si="3"/>
        <v>-114</v>
      </c>
      <c r="J22" s="9">
        <v>509</v>
      </c>
      <c r="K22" s="9">
        <v>529</v>
      </c>
      <c r="L22" s="27">
        <f t="shared" si="4"/>
        <v>103.92927308447936</v>
      </c>
      <c r="M22" s="22">
        <f t="shared" si="5"/>
        <v>20</v>
      </c>
      <c r="N22" s="9">
        <v>19</v>
      </c>
      <c r="O22" s="19">
        <v>25</v>
      </c>
      <c r="P22" s="42">
        <f t="shared" si="6"/>
        <v>131.57894736842107</v>
      </c>
      <c r="Q22" s="41">
        <f t="shared" si="7"/>
        <v>6</v>
      </c>
      <c r="R22" s="9">
        <v>117</v>
      </c>
      <c r="S22" s="9">
        <v>129</v>
      </c>
      <c r="T22" s="42">
        <f t="shared" si="33"/>
        <v>110.25641025641026</v>
      </c>
      <c r="U22" s="22">
        <f t="shared" si="34"/>
        <v>12</v>
      </c>
      <c r="V22" s="9">
        <v>0</v>
      </c>
      <c r="W22" s="23">
        <v>3</v>
      </c>
      <c r="X22" s="42" t="s">
        <v>33</v>
      </c>
      <c r="Y22" s="41">
        <f t="shared" si="35"/>
        <v>3</v>
      </c>
      <c r="Z22" s="14">
        <v>2381</v>
      </c>
      <c r="AA22" s="20">
        <v>2557</v>
      </c>
      <c r="AB22" s="27">
        <f t="shared" si="11"/>
        <v>107.39185216295675</v>
      </c>
      <c r="AC22" s="22">
        <f t="shared" si="12"/>
        <v>176</v>
      </c>
      <c r="AD22" s="12">
        <v>991</v>
      </c>
      <c r="AE22" s="12">
        <v>772</v>
      </c>
      <c r="AF22" s="27">
        <f t="shared" si="36"/>
        <v>77.901109989909173</v>
      </c>
      <c r="AG22" s="22">
        <f t="shared" si="37"/>
        <v>-219</v>
      </c>
      <c r="AH22" s="9">
        <v>627</v>
      </c>
      <c r="AI22" s="9">
        <v>945</v>
      </c>
      <c r="AJ22" s="42">
        <f t="shared" si="13"/>
        <v>150.69999999999999</v>
      </c>
      <c r="AK22" s="22">
        <f t="shared" si="14"/>
        <v>318</v>
      </c>
      <c r="AL22" s="9">
        <v>0</v>
      </c>
      <c r="AM22" s="21">
        <v>0</v>
      </c>
      <c r="AN22" s="42" t="s">
        <v>33</v>
      </c>
      <c r="AO22" s="22">
        <f t="shared" si="16"/>
        <v>0</v>
      </c>
      <c r="AP22" s="9">
        <v>33</v>
      </c>
      <c r="AQ22" s="21">
        <v>66</v>
      </c>
      <c r="AR22" s="42">
        <f t="shared" si="17"/>
        <v>200</v>
      </c>
      <c r="AS22" s="22">
        <f t="shared" si="18"/>
        <v>33</v>
      </c>
      <c r="AT22" s="9">
        <v>594</v>
      </c>
      <c r="AU22" s="9">
        <v>879</v>
      </c>
      <c r="AV22" s="42">
        <f t="shared" si="19"/>
        <v>147.97979797979798</v>
      </c>
      <c r="AW22" s="22">
        <f t="shared" si="20"/>
        <v>285</v>
      </c>
      <c r="AX22" s="14">
        <v>30</v>
      </c>
      <c r="AY22" s="20">
        <v>20</v>
      </c>
      <c r="AZ22" s="27">
        <f t="shared" si="38"/>
        <v>66.666666666666657</v>
      </c>
      <c r="BA22" s="22">
        <f t="shared" si="39"/>
        <v>-10</v>
      </c>
      <c r="BB22" s="12">
        <v>148</v>
      </c>
      <c r="BC22" s="12">
        <v>157</v>
      </c>
      <c r="BD22" s="27">
        <f t="shared" si="40"/>
        <v>106.08108108108108</v>
      </c>
      <c r="BE22" s="22">
        <f t="shared" si="41"/>
        <v>9</v>
      </c>
      <c r="BF22" s="9">
        <v>507</v>
      </c>
      <c r="BG22" s="9">
        <v>540</v>
      </c>
      <c r="BH22" s="42">
        <f t="shared" si="42"/>
        <v>106.5</v>
      </c>
      <c r="BI22" s="22">
        <f t="shared" si="43"/>
        <v>33</v>
      </c>
      <c r="BJ22" s="9">
        <v>306</v>
      </c>
      <c r="BK22" s="21">
        <v>253</v>
      </c>
      <c r="BL22" s="42">
        <f t="shared" si="44"/>
        <v>82.679738562091501</v>
      </c>
      <c r="BM22" s="22">
        <f t="shared" si="45"/>
        <v>-53</v>
      </c>
      <c r="BN22" s="9">
        <v>267</v>
      </c>
      <c r="BO22" s="9">
        <v>210</v>
      </c>
      <c r="BP22" s="42">
        <f t="shared" si="46"/>
        <v>78.651685393258433</v>
      </c>
      <c r="BQ22" s="22">
        <f t="shared" si="47"/>
        <v>-57</v>
      </c>
      <c r="BR22" s="9">
        <v>1944</v>
      </c>
      <c r="BS22" s="12">
        <v>2374</v>
      </c>
      <c r="BT22" s="27">
        <f t="shared" si="48"/>
        <v>122.11934156378601</v>
      </c>
      <c r="BU22" s="22">
        <f t="shared" si="49"/>
        <v>430</v>
      </c>
      <c r="BV22" s="9">
        <v>9</v>
      </c>
      <c r="BW22" s="9">
        <v>9</v>
      </c>
      <c r="BX22" s="42">
        <f t="shared" si="50"/>
        <v>100</v>
      </c>
      <c r="BY22" s="22">
        <f t="shared" si="51"/>
        <v>0</v>
      </c>
      <c r="BZ22" s="22">
        <v>0</v>
      </c>
      <c r="CA22" s="12">
        <v>3044</v>
      </c>
      <c r="CB22" s="12">
        <v>3889</v>
      </c>
      <c r="CC22" s="27">
        <f t="shared" si="52"/>
        <v>127.75952693823915</v>
      </c>
      <c r="CD22" s="22">
        <f t="shared" si="53"/>
        <v>845</v>
      </c>
      <c r="CE22" s="9">
        <f t="shared" si="30"/>
        <v>34</v>
      </c>
      <c r="CF22" s="9">
        <f t="shared" si="31"/>
        <v>28</v>
      </c>
      <c r="CG22" s="41">
        <f t="shared" si="32"/>
        <v>-6</v>
      </c>
    </row>
    <row r="23" spans="1:85" s="43" customFormat="1" ht="21" customHeight="1" x14ac:dyDescent="0.2">
      <c r="A23" s="40" t="s">
        <v>23</v>
      </c>
      <c r="B23" s="9">
        <v>1756</v>
      </c>
      <c r="C23" s="9">
        <v>1516</v>
      </c>
      <c r="D23" s="27">
        <f t="shared" si="0"/>
        <v>86.332574031890658</v>
      </c>
      <c r="E23" s="41">
        <f t="shared" si="1"/>
        <v>-240</v>
      </c>
      <c r="F23" s="11">
        <v>912</v>
      </c>
      <c r="G23" s="16">
        <v>887</v>
      </c>
      <c r="H23" s="27">
        <f t="shared" si="2"/>
        <v>97.258771929824562</v>
      </c>
      <c r="I23" s="22">
        <f t="shared" si="3"/>
        <v>-25</v>
      </c>
      <c r="J23" s="9">
        <v>633</v>
      </c>
      <c r="K23" s="9">
        <v>786</v>
      </c>
      <c r="L23" s="27">
        <f t="shared" si="4"/>
        <v>124.17061611374407</v>
      </c>
      <c r="M23" s="22">
        <f t="shared" si="5"/>
        <v>153</v>
      </c>
      <c r="N23" s="9">
        <v>5</v>
      </c>
      <c r="O23" s="19">
        <v>5</v>
      </c>
      <c r="P23" s="42">
        <f t="shared" si="6"/>
        <v>100</v>
      </c>
      <c r="Q23" s="41">
        <f t="shared" si="7"/>
        <v>0</v>
      </c>
      <c r="R23" s="9">
        <v>131</v>
      </c>
      <c r="S23" s="9">
        <v>134</v>
      </c>
      <c r="T23" s="42">
        <f t="shared" si="33"/>
        <v>102.29007633587786</v>
      </c>
      <c r="U23" s="22">
        <f t="shared" si="34"/>
        <v>3</v>
      </c>
      <c r="V23" s="9">
        <v>0</v>
      </c>
      <c r="W23" s="23">
        <v>2</v>
      </c>
      <c r="X23" s="42" t="s">
        <v>33</v>
      </c>
      <c r="Y23" s="41">
        <f t="shared" si="35"/>
        <v>2</v>
      </c>
      <c r="Z23" s="14">
        <v>2918</v>
      </c>
      <c r="AA23" s="20">
        <v>3253</v>
      </c>
      <c r="AB23" s="27">
        <f t="shared" si="11"/>
        <v>111.48046607265249</v>
      </c>
      <c r="AC23" s="22">
        <f t="shared" si="12"/>
        <v>335</v>
      </c>
      <c r="AD23" s="12">
        <v>1755</v>
      </c>
      <c r="AE23" s="12">
        <v>1516</v>
      </c>
      <c r="AF23" s="27">
        <f t="shared" si="36"/>
        <v>86.381766381766383</v>
      </c>
      <c r="AG23" s="22">
        <f t="shared" si="37"/>
        <v>-239</v>
      </c>
      <c r="AH23" s="9">
        <v>483</v>
      </c>
      <c r="AI23" s="9">
        <v>839</v>
      </c>
      <c r="AJ23" s="42">
        <f t="shared" si="13"/>
        <v>173.7</v>
      </c>
      <c r="AK23" s="22">
        <f t="shared" si="14"/>
        <v>356</v>
      </c>
      <c r="AL23" s="9">
        <v>0</v>
      </c>
      <c r="AM23" s="21">
        <v>0</v>
      </c>
      <c r="AN23" s="42" t="s">
        <v>33</v>
      </c>
      <c r="AO23" s="22">
        <f t="shared" si="16"/>
        <v>0</v>
      </c>
      <c r="AP23" s="9">
        <v>0</v>
      </c>
      <c r="AQ23" s="21">
        <v>1</v>
      </c>
      <c r="AR23" s="42" t="s">
        <v>33</v>
      </c>
      <c r="AS23" s="22">
        <f t="shared" si="18"/>
        <v>1</v>
      </c>
      <c r="AT23" s="9">
        <v>483</v>
      </c>
      <c r="AU23" s="9">
        <v>838</v>
      </c>
      <c r="AV23" s="42">
        <f t="shared" si="19"/>
        <v>173.49896480331265</v>
      </c>
      <c r="AW23" s="22">
        <f t="shared" si="20"/>
        <v>355</v>
      </c>
      <c r="AX23" s="14">
        <v>81</v>
      </c>
      <c r="AY23" s="20">
        <v>85</v>
      </c>
      <c r="AZ23" s="27">
        <f t="shared" si="38"/>
        <v>104.93827160493827</v>
      </c>
      <c r="BA23" s="22">
        <f t="shared" si="39"/>
        <v>4</v>
      </c>
      <c r="BB23" s="12">
        <v>177</v>
      </c>
      <c r="BC23" s="12">
        <v>200</v>
      </c>
      <c r="BD23" s="27">
        <f t="shared" si="40"/>
        <v>112.99435028248588</v>
      </c>
      <c r="BE23" s="22">
        <f t="shared" si="41"/>
        <v>23</v>
      </c>
      <c r="BF23" s="9">
        <v>635</v>
      </c>
      <c r="BG23" s="9">
        <v>1017</v>
      </c>
      <c r="BH23" s="42">
        <f t="shared" si="42"/>
        <v>160.19999999999999</v>
      </c>
      <c r="BI23" s="22">
        <f t="shared" si="43"/>
        <v>382</v>
      </c>
      <c r="BJ23" s="9">
        <v>629</v>
      </c>
      <c r="BK23" s="21">
        <v>515</v>
      </c>
      <c r="BL23" s="42">
        <f t="shared" si="44"/>
        <v>81.875993640699519</v>
      </c>
      <c r="BM23" s="22">
        <f t="shared" si="45"/>
        <v>-114</v>
      </c>
      <c r="BN23" s="9">
        <v>484</v>
      </c>
      <c r="BO23" s="9">
        <v>373</v>
      </c>
      <c r="BP23" s="42">
        <f t="shared" si="46"/>
        <v>77.066115702479337</v>
      </c>
      <c r="BQ23" s="22">
        <f t="shared" si="47"/>
        <v>-111</v>
      </c>
      <c r="BR23" s="9">
        <v>1569</v>
      </c>
      <c r="BS23" s="12">
        <v>1678</v>
      </c>
      <c r="BT23" s="27">
        <f t="shared" si="48"/>
        <v>106.94710006373487</v>
      </c>
      <c r="BU23" s="22">
        <f t="shared" si="49"/>
        <v>109</v>
      </c>
      <c r="BV23" s="9">
        <v>82</v>
      </c>
      <c r="BW23" s="9">
        <v>37</v>
      </c>
      <c r="BX23" s="42">
        <f t="shared" si="50"/>
        <v>45.121951219512198</v>
      </c>
      <c r="BY23" s="22">
        <f t="shared" si="51"/>
        <v>-45</v>
      </c>
      <c r="BZ23" s="22">
        <v>13</v>
      </c>
      <c r="CA23" s="12">
        <v>2747</v>
      </c>
      <c r="CB23" s="12">
        <v>3760</v>
      </c>
      <c r="CC23" s="27">
        <f t="shared" si="52"/>
        <v>136.87659264652348</v>
      </c>
      <c r="CD23" s="22">
        <f t="shared" si="53"/>
        <v>1013</v>
      </c>
      <c r="CE23" s="9">
        <f t="shared" si="30"/>
        <v>8</v>
      </c>
      <c r="CF23" s="9">
        <f t="shared" si="31"/>
        <v>14</v>
      </c>
      <c r="CG23" s="41">
        <f t="shared" si="32"/>
        <v>6</v>
      </c>
    </row>
    <row r="24" spans="1:85" s="43" customFormat="1" ht="21" customHeight="1" x14ac:dyDescent="0.2">
      <c r="A24" s="40" t="s">
        <v>24</v>
      </c>
      <c r="B24" s="9">
        <v>1890</v>
      </c>
      <c r="C24" s="9">
        <v>1645</v>
      </c>
      <c r="D24" s="27">
        <f t="shared" si="0"/>
        <v>87.037037037037038</v>
      </c>
      <c r="E24" s="41">
        <f t="shared" si="1"/>
        <v>-245</v>
      </c>
      <c r="F24" s="11">
        <v>1022</v>
      </c>
      <c r="G24" s="16">
        <v>854</v>
      </c>
      <c r="H24" s="27">
        <f t="shared" si="2"/>
        <v>83.561643835616437</v>
      </c>
      <c r="I24" s="22">
        <f t="shared" si="3"/>
        <v>-168</v>
      </c>
      <c r="J24" s="9">
        <v>528</v>
      </c>
      <c r="K24" s="9">
        <v>598</v>
      </c>
      <c r="L24" s="27">
        <f t="shared" si="4"/>
        <v>113.25757575757575</v>
      </c>
      <c r="M24" s="22">
        <f t="shared" si="5"/>
        <v>70</v>
      </c>
      <c r="N24" s="9">
        <v>1</v>
      </c>
      <c r="O24" s="19">
        <v>1</v>
      </c>
      <c r="P24" s="42">
        <f t="shared" si="6"/>
        <v>100</v>
      </c>
      <c r="Q24" s="41">
        <f t="shared" si="7"/>
        <v>0</v>
      </c>
      <c r="R24" s="9">
        <v>145</v>
      </c>
      <c r="S24" s="9">
        <v>139</v>
      </c>
      <c r="T24" s="42">
        <f t="shared" si="33"/>
        <v>95.862068965517238</v>
      </c>
      <c r="U24" s="22">
        <f t="shared" si="34"/>
        <v>-6</v>
      </c>
      <c r="V24" s="9">
        <v>0</v>
      </c>
      <c r="W24" s="23">
        <v>1</v>
      </c>
      <c r="X24" s="42" t="s">
        <v>33</v>
      </c>
      <c r="Y24" s="41">
        <f t="shared" si="35"/>
        <v>1</v>
      </c>
      <c r="Z24" s="14">
        <v>2779</v>
      </c>
      <c r="AA24" s="20">
        <v>3260</v>
      </c>
      <c r="AB24" s="27">
        <f t="shared" si="11"/>
        <v>117.30838431090321</v>
      </c>
      <c r="AC24" s="22">
        <f t="shared" si="12"/>
        <v>481</v>
      </c>
      <c r="AD24" s="12">
        <v>1882</v>
      </c>
      <c r="AE24" s="12">
        <v>1624</v>
      </c>
      <c r="AF24" s="27">
        <f t="shared" si="36"/>
        <v>86.291179596174288</v>
      </c>
      <c r="AG24" s="22">
        <f t="shared" si="37"/>
        <v>-258</v>
      </c>
      <c r="AH24" s="9">
        <v>718</v>
      </c>
      <c r="AI24" s="9">
        <v>1122</v>
      </c>
      <c r="AJ24" s="42">
        <f t="shared" si="13"/>
        <v>156.30000000000001</v>
      </c>
      <c r="AK24" s="22">
        <f t="shared" si="14"/>
        <v>404</v>
      </c>
      <c r="AL24" s="9">
        <v>20</v>
      </c>
      <c r="AM24" s="21">
        <v>30</v>
      </c>
      <c r="AN24" s="42">
        <f t="shared" si="15"/>
        <v>150</v>
      </c>
      <c r="AO24" s="22">
        <f t="shared" si="16"/>
        <v>10</v>
      </c>
      <c r="AP24" s="9">
        <v>0</v>
      </c>
      <c r="AQ24" s="21">
        <v>0</v>
      </c>
      <c r="AR24" s="42" t="s">
        <v>33</v>
      </c>
      <c r="AS24" s="22">
        <f t="shared" si="18"/>
        <v>0</v>
      </c>
      <c r="AT24" s="9">
        <v>698</v>
      </c>
      <c r="AU24" s="9">
        <v>1092</v>
      </c>
      <c r="AV24" s="42">
        <f t="shared" si="19"/>
        <v>156.44699140401147</v>
      </c>
      <c r="AW24" s="22">
        <f t="shared" si="20"/>
        <v>394</v>
      </c>
      <c r="AX24" s="14">
        <v>35</v>
      </c>
      <c r="AY24" s="20">
        <v>35</v>
      </c>
      <c r="AZ24" s="27">
        <f t="shared" si="38"/>
        <v>100</v>
      </c>
      <c r="BA24" s="22">
        <f t="shared" si="39"/>
        <v>0</v>
      </c>
      <c r="BB24" s="12">
        <v>114</v>
      </c>
      <c r="BC24" s="12">
        <v>159</v>
      </c>
      <c r="BD24" s="27">
        <f t="shared" si="40"/>
        <v>139.4736842105263</v>
      </c>
      <c r="BE24" s="22">
        <f t="shared" si="41"/>
        <v>45</v>
      </c>
      <c r="BF24" s="9">
        <v>481</v>
      </c>
      <c r="BG24" s="9">
        <v>584</v>
      </c>
      <c r="BH24" s="42">
        <f t="shared" si="42"/>
        <v>121.4</v>
      </c>
      <c r="BI24" s="22">
        <f t="shared" si="43"/>
        <v>103</v>
      </c>
      <c r="BJ24" s="9">
        <v>791</v>
      </c>
      <c r="BK24" s="21">
        <v>514</v>
      </c>
      <c r="BL24" s="42">
        <f t="shared" si="44"/>
        <v>64.981036662452595</v>
      </c>
      <c r="BM24" s="22">
        <f t="shared" si="45"/>
        <v>-277</v>
      </c>
      <c r="BN24" s="9">
        <v>624</v>
      </c>
      <c r="BO24" s="9">
        <v>416</v>
      </c>
      <c r="BP24" s="42">
        <f t="shared" si="46"/>
        <v>66.666666666666657</v>
      </c>
      <c r="BQ24" s="22">
        <f t="shared" si="47"/>
        <v>-208</v>
      </c>
      <c r="BR24" s="9">
        <v>1398</v>
      </c>
      <c r="BS24" s="12">
        <v>1659</v>
      </c>
      <c r="BT24" s="27">
        <f t="shared" si="48"/>
        <v>118.66952789699572</v>
      </c>
      <c r="BU24" s="22">
        <f t="shared" si="49"/>
        <v>261</v>
      </c>
      <c r="BV24" s="9">
        <v>6</v>
      </c>
      <c r="BW24" s="9">
        <v>5</v>
      </c>
      <c r="BX24" s="42">
        <f t="shared" si="50"/>
        <v>83.333333333333343</v>
      </c>
      <c r="BY24" s="22">
        <f t="shared" si="51"/>
        <v>-1</v>
      </c>
      <c r="BZ24" s="22">
        <v>3</v>
      </c>
      <c r="CA24" s="12">
        <v>1642</v>
      </c>
      <c r="CB24" s="12">
        <v>3618</v>
      </c>
      <c r="CC24" s="27">
        <f t="shared" si="52"/>
        <v>220.34104750304508</v>
      </c>
      <c r="CD24" s="22">
        <f t="shared" si="53"/>
        <v>1976</v>
      </c>
      <c r="CE24" s="9">
        <f t="shared" si="30"/>
        <v>132</v>
      </c>
      <c r="CF24" s="9">
        <f t="shared" si="31"/>
        <v>103</v>
      </c>
      <c r="CG24" s="41">
        <f t="shared" si="32"/>
        <v>-29</v>
      </c>
    </row>
    <row r="25" spans="1:85" s="43" customFormat="1" ht="21" customHeight="1" x14ac:dyDescent="0.2">
      <c r="A25" s="40" t="s">
        <v>25</v>
      </c>
      <c r="B25" s="9">
        <v>1079</v>
      </c>
      <c r="C25" s="9">
        <v>959</v>
      </c>
      <c r="D25" s="27">
        <f t="shared" si="0"/>
        <v>88.878591288229842</v>
      </c>
      <c r="E25" s="41">
        <f t="shared" si="1"/>
        <v>-120</v>
      </c>
      <c r="F25" s="11">
        <v>567</v>
      </c>
      <c r="G25" s="16">
        <v>546</v>
      </c>
      <c r="H25" s="27">
        <f t="shared" si="2"/>
        <v>96.296296296296291</v>
      </c>
      <c r="I25" s="22">
        <f t="shared" si="3"/>
        <v>-21</v>
      </c>
      <c r="J25" s="9">
        <v>411</v>
      </c>
      <c r="K25" s="9">
        <v>564</v>
      </c>
      <c r="L25" s="27">
        <f t="shared" si="4"/>
        <v>137.22627737226279</v>
      </c>
      <c r="M25" s="22">
        <f t="shared" si="5"/>
        <v>153</v>
      </c>
      <c r="N25" s="9">
        <v>0</v>
      </c>
      <c r="O25" s="19">
        <v>0</v>
      </c>
      <c r="P25" s="42" t="s">
        <v>33</v>
      </c>
      <c r="Q25" s="41">
        <f t="shared" si="7"/>
        <v>0</v>
      </c>
      <c r="R25" s="9">
        <v>104</v>
      </c>
      <c r="S25" s="9">
        <v>114</v>
      </c>
      <c r="T25" s="42">
        <f t="shared" si="33"/>
        <v>109.61538461538463</v>
      </c>
      <c r="U25" s="22">
        <f t="shared" si="34"/>
        <v>10</v>
      </c>
      <c r="V25" s="9">
        <v>0</v>
      </c>
      <c r="W25" s="23">
        <v>62</v>
      </c>
      <c r="X25" s="42" t="s">
        <v>33</v>
      </c>
      <c r="Y25" s="41">
        <f t="shared" si="35"/>
        <v>62</v>
      </c>
      <c r="Z25" s="14">
        <v>1863</v>
      </c>
      <c r="AA25" s="20">
        <v>2108</v>
      </c>
      <c r="AB25" s="27">
        <f t="shared" si="11"/>
        <v>113.15083199141169</v>
      </c>
      <c r="AC25" s="22">
        <f t="shared" si="12"/>
        <v>245</v>
      </c>
      <c r="AD25" s="12">
        <v>1068</v>
      </c>
      <c r="AE25" s="12">
        <v>949</v>
      </c>
      <c r="AF25" s="27">
        <f t="shared" si="36"/>
        <v>88.857677902621717</v>
      </c>
      <c r="AG25" s="22">
        <f t="shared" si="37"/>
        <v>-119</v>
      </c>
      <c r="AH25" s="9">
        <v>437</v>
      </c>
      <c r="AI25" s="9">
        <v>691</v>
      </c>
      <c r="AJ25" s="42">
        <f t="shared" si="13"/>
        <v>158.1</v>
      </c>
      <c r="AK25" s="22">
        <f t="shared" si="14"/>
        <v>254</v>
      </c>
      <c r="AL25" s="9">
        <v>0</v>
      </c>
      <c r="AM25" s="21">
        <v>0</v>
      </c>
      <c r="AN25" s="42" t="s">
        <v>33</v>
      </c>
      <c r="AO25" s="22">
        <f t="shared" si="16"/>
        <v>0</v>
      </c>
      <c r="AP25" s="9">
        <v>50</v>
      </c>
      <c r="AQ25" s="21">
        <v>0</v>
      </c>
      <c r="AR25" s="42">
        <f t="shared" si="17"/>
        <v>0</v>
      </c>
      <c r="AS25" s="22">
        <f t="shared" si="18"/>
        <v>-50</v>
      </c>
      <c r="AT25" s="9">
        <v>387</v>
      </c>
      <c r="AU25" s="9">
        <v>691</v>
      </c>
      <c r="AV25" s="42">
        <f t="shared" si="19"/>
        <v>178.55297157622738</v>
      </c>
      <c r="AW25" s="22">
        <f t="shared" si="20"/>
        <v>304</v>
      </c>
      <c r="AX25" s="14">
        <v>99</v>
      </c>
      <c r="AY25" s="20">
        <v>30</v>
      </c>
      <c r="AZ25" s="27">
        <f t="shared" si="38"/>
        <v>30.303030303030305</v>
      </c>
      <c r="BA25" s="22">
        <f t="shared" si="39"/>
        <v>-69</v>
      </c>
      <c r="BB25" s="12">
        <v>138</v>
      </c>
      <c r="BC25" s="12">
        <v>157</v>
      </c>
      <c r="BD25" s="27">
        <f t="shared" si="40"/>
        <v>113.76811594202898</v>
      </c>
      <c r="BE25" s="22">
        <f t="shared" si="41"/>
        <v>19</v>
      </c>
      <c r="BF25" s="9">
        <v>450</v>
      </c>
      <c r="BG25" s="9">
        <v>712</v>
      </c>
      <c r="BH25" s="42">
        <f t="shared" si="42"/>
        <v>158.19999999999999</v>
      </c>
      <c r="BI25" s="22">
        <f t="shared" si="43"/>
        <v>262</v>
      </c>
      <c r="BJ25" s="9">
        <v>413</v>
      </c>
      <c r="BK25" s="21">
        <v>385</v>
      </c>
      <c r="BL25" s="42">
        <f t="shared" si="44"/>
        <v>93.220338983050837</v>
      </c>
      <c r="BM25" s="22">
        <f t="shared" si="45"/>
        <v>-28</v>
      </c>
      <c r="BN25" s="9">
        <v>333</v>
      </c>
      <c r="BO25" s="9">
        <v>278</v>
      </c>
      <c r="BP25" s="42">
        <f t="shared" si="46"/>
        <v>83.483483483483482</v>
      </c>
      <c r="BQ25" s="22">
        <f t="shared" si="47"/>
        <v>-55</v>
      </c>
      <c r="BR25" s="9">
        <v>1685</v>
      </c>
      <c r="BS25" s="12">
        <v>2288</v>
      </c>
      <c r="BT25" s="27">
        <f t="shared" si="48"/>
        <v>135.78635014836794</v>
      </c>
      <c r="BU25" s="22">
        <f t="shared" si="49"/>
        <v>603</v>
      </c>
      <c r="BV25" s="9">
        <v>18</v>
      </c>
      <c r="BW25" s="9">
        <v>15</v>
      </c>
      <c r="BX25" s="42">
        <f t="shared" si="50"/>
        <v>83.333333333333343</v>
      </c>
      <c r="BY25" s="22">
        <f t="shared" si="51"/>
        <v>-3</v>
      </c>
      <c r="BZ25" s="22">
        <v>0</v>
      </c>
      <c r="CA25" s="12">
        <v>2881</v>
      </c>
      <c r="CB25" s="12">
        <v>4271</v>
      </c>
      <c r="CC25" s="27">
        <f t="shared" si="52"/>
        <v>148.24713641096841</v>
      </c>
      <c r="CD25" s="22">
        <f t="shared" si="53"/>
        <v>1390</v>
      </c>
      <c r="CE25" s="9">
        <f t="shared" si="30"/>
        <v>23</v>
      </c>
      <c r="CF25" s="9">
        <f t="shared" si="31"/>
        <v>26</v>
      </c>
      <c r="CG25" s="41">
        <f t="shared" si="32"/>
        <v>3</v>
      </c>
    </row>
    <row r="26" spans="1:85" s="43" customFormat="1" ht="21" customHeight="1" x14ac:dyDescent="0.2">
      <c r="A26" s="40" t="s">
        <v>26</v>
      </c>
      <c r="B26" s="9">
        <v>1507</v>
      </c>
      <c r="C26" s="9">
        <v>1359</v>
      </c>
      <c r="D26" s="27">
        <f t="shared" si="0"/>
        <v>90.17916390179164</v>
      </c>
      <c r="E26" s="41">
        <f t="shared" si="1"/>
        <v>-148</v>
      </c>
      <c r="F26" s="11">
        <v>846</v>
      </c>
      <c r="G26" s="16">
        <v>740</v>
      </c>
      <c r="H26" s="27">
        <f t="shared" si="2"/>
        <v>87.470449172576835</v>
      </c>
      <c r="I26" s="22">
        <f t="shared" si="3"/>
        <v>-106</v>
      </c>
      <c r="J26" s="9">
        <v>583</v>
      </c>
      <c r="K26" s="9">
        <v>597</v>
      </c>
      <c r="L26" s="27">
        <f t="shared" si="4"/>
        <v>102.40137221269296</v>
      </c>
      <c r="M26" s="22">
        <f t="shared" si="5"/>
        <v>14</v>
      </c>
      <c r="N26" s="9">
        <v>2</v>
      </c>
      <c r="O26" s="19">
        <v>1</v>
      </c>
      <c r="P26" s="42">
        <f t="shared" si="6"/>
        <v>50</v>
      </c>
      <c r="Q26" s="41">
        <f t="shared" si="7"/>
        <v>-1</v>
      </c>
      <c r="R26" s="9">
        <v>112</v>
      </c>
      <c r="S26" s="9">
        <v>124</v>
      </c>
      <c r="T26" s="42">
        <f t="shared" si="33"/>
        <v>110.71428571428572</v>
      </c>
      <c r="U26" s="22">
        <f t="shared" si="34"/>
        <v>12</v>
      </c>
      <c r="V26" s="9">
        <v>1</v>
      </c>
      <c r="W26" s="23">
        <v>27</v>
      </c>
      <c r="X26" s="42" t="s">
        <v>44</v>
      </c>
      <c r="Y26" s="41">
        <f t="shared" si="35"/>
        <v>26</v>
      </c>
      <c r="Z26" s="14">
        <v>2559</v>
      </c>
      <c r="AA26" s="20">
        <v>3377</v>
      </c>
      <c r="AB26" s="27">
        <f t="shared" si="11"/>
        <v>131.96561156701836</v>
      </c>
      <c r="AC26" s="22">
        <f t="shared" si="12"/>
        <v>818</v>
      </c>
      <c r="AD26" s="12">
        <v>1482</v>
      </c>
      <c r="AE26" s="12">
        <v>1351</v>
      </c>
      <c r="AF26" s="27">
        <f t="shared" si="36"/>
        <v>91.160593792172733</v>
      </c>
      <c r="AG26" s="22">
        <f t="shared" si="37"/>
        <v>-131</v>
      </c>
      <c r="AH26" s="9">
        <v>536</v>
      </c>
      <c r="AI26" s="9">
        <v>1233</v>
      </c>
      <c r="AJ26" s="42">
        <f t="shared" si="13"/>
        <v>230</v>
      </c>
      <c r="AK26" s="22">
        <f t="shared" si="14"/>
        <v>697</v>
      </c>
      <c r="AL26" s="9">
        <v>0</v>
      </c>
      <c r="AM26" s="21">
        <v>0</v>
      </c>
      <c r="AN26" s="42" t="s">
        <v>33</v>
      </c>
      <c r="AO26" s="22">
        <f t="shared" si="16"/>
        <v>0</v>
      </c>
      <c r="AP26" s="9">
        <v>18</v>
      </c>
      <c r="AQ26" s="21">
        <v>6</v>
      </c>
      <c r="AR26" s="42">
        <f t="shared" si="17"/>
        <v>33.333333333333329</v>
      </c>
      <c r="AS26" s="22">
        <f t="shared" si="18"/>
        <v>-12</v>
      </c>
      <c r="AT26" s="9">
        <v>518</v>
      </c>
      <c r="AU26" s="9">
        <v>1227</v>
      </c>
      <c r="AV26" s="42">
        <f t="shared" si="19"/>
        <v>236.87258687258685</v>
      </c>
      <c r="AW26" s="22">
        <f t="shared" si="20"/>
        <v>709</v>
      </c>
      <c r="AX26" s="14">
        <v>129</v>
      </c>
      <c r="AY26" s="20">
        <v>142</v>
      </c>
      <c r="AZ26" s="27">
        <f t="shared" si="38"/>
        <v>110.07751937984496</v>
      </c>
      <c r="BA26" s="22">
        <f t="shared" si="39"/>
        <v>13</v>
      </c>
      <c r="BB26" s="12">
        <v>157</v>
      </c>
      <c r="BC26" s="12">
        <v>168</v>
      </c>
      <c r="BD26" s="27">
        <f t="shared" si="40"/>
        <v>107.00636942675159</v>
      </c>
      <c r="BE26" s="22">
        <f t="shared" si="41"/>
        <v>11</v>
      </c>
      <c r="BF26" s="9">
        <v>542</v>
      </c>
      <c r="BG26" s="9">
        <v>643</v>
      </c>
      <c r="BH26" s="42">
        <f t="shared" si="42"/>
        <v>118.6</v>
      </c>
      <c r="BI26" s="22">
        <f t="shared" si="43"/>
        <v>101</v>
      </c>
      <c r="BJ26" s="9">
        <v>619</v>
      </c>
      <c r="BK26" s="21">
        <v>468</v>
      </c>
      <c r="BL26" s="42">
        <f t="shared" si="44"/>
        <v>75.605815831987073</v>
      </c>
      <c r="BM26" s="22">
        <f t="shared" si="45"/>
        <v>-151</v>
      </c>
      <c r="BN26" s="9">
        <v>509</v>
      </c>
      <c r="BO26" s="9">
        <v>373</v>
      </c>
      <c r="BP26" s="42">
        <f t="shared" si="46"/>
        <v>73.280943025540282</v>
      </c>
      <c r="BQ26" s="22">
        <f t="shared" si="47"/>
        <v>-136</v>
      </c>
      <c r="BR26" s="9">
        <v>1762</v>
      </c>
      <c r="BS26" s="12">
        <v>1967</v>
      </c>
      <c r="BT26" s="27">
        <f t="shared" si="48"/>
        <v>111.63450624290579</v>
      </c>
      <c r="BU26" s="22">
        <f t="shared" si="49"/>
        <v>205</v>
      </c>
      <c r="BV26" s="9">
        <v>18</v>
      </c>
      <c r="BW26" s="9">
        <v>45</v>
      </c>
      <c r="BX26" s="42">
        <f t="shared" si="50"/>
        <v>250</v>
      </c>
      <c r="BY26" s="22">
        <f t="shared" si="51"/>
        <v>27</v>
      </c>
      <c r="BZ26" s="22">
        <v>50</v>
      </c>
      <c r="CA26" s="12">
        <v>2737</v>
      </c>
      <c r="CB26" s="12">
        <v>4110</v>
      </c>
      <c r="CC26" s="27">
        <f t="shared" si="52"/>
        <v>150.16441359152358</v>
      </c>
      <c r="CD26" s="22">
        <f t="shared" si="53"/>
        <v>1373</v>
      </c>
      <c r="CE26" s="9">
        <f t="shared" si="30"/>
        <v>34</v>
      </c>
      <c r="CF26" s="9">
        <f t="shared" si="31"/>
        <v>10</v>
      </c>
      <c r="CG26" s="41">
        <f t="shared" si="32"/>
        <v>-24</v>
      </c>
    </row>
    <row r="27" spans="1:85" s="43" customFormat="1" ht="21" customHeight="1" x14ac:dyDescent="0.2">
      <c r="A27" s="40" t="s">
        <v>27</v>
      </c>
      <c r="B27" s="9">
        <v>1609</v>
      </c>
      <c r="C27" s="9">
        <v>1512</v>
      </c>
      <c r="D27" s="27">
        <f t="shared" si="0"/>
        <v>93.971410814170298</v>
      </c>
      <c r="E27" s="41">
        <f t="shared" si="1"/>
        <v>-97</v>
      </c>
      <c r="F27" s="11">
        <v>855</v>
      </c>
      <c r="G27" s="16">
        <v>893</v>
      </c>
      <c r="H27" s="27">
        <f t="shared" si="2"/>
        <v>104.44444444444446</v>
      </c>
      <c r="I27" s="22">
        <f t="shared" si="3"/>
        <v>38</v>
      </c>
      <c r="J27" s="9">
        <v>550</v>
      </c>
      <c r="K27" s="9">
        <v>665</v>
      </c>
      <c r="L27" s="27">
        <f t="shared" si="4"/>
        <v>120.90909090909091</v>
      </c>
      <c r="M27" s="22">
        <f t="shared" si="5"/>
        <v>115</v>
      </c>
      <c r="N27" s="9">
        <v>5</v>
      </c>
      <c r="O27" s="19">
        <v>6</v>
      </c>
      <c r="P27" s="42">
        <f t="shared" si="6"/>
        <v>120</v>
      </c>
      <c r="Q27" s="41">
        <f t="shared" si="7"/>
        <v>1</v>
      </c>
      <c r="R27" s="9">
        <v>145</v>
      </c>
      <c r="S27" s="9">
        <v>148</v>
      </c>
      <c r="T27" s="42">
        <f t="shared" si="33"/>
        <v>102.06896551724138</v>
      </c>
      <c r="U27" s="22">
        <f t="shared" si="34"/>
        <v>3</v>
      </c>
      <c r="V27" s="9">
        <v>1</v>
      </c>
      <c r="W27" s="23">
        <v>18</v>
      </c>
      <c r="X27" s="42" t="s">
        <v>43</v>
      </c>
      <c r="Y27" s="41">
        <f t="shared" si="35"/>
        <v>17</v>
      </c>
      <c r="Z27" s="14">
        <v>2747</v>
      </c>
      <c r="AA27" s="20">
        <v>2877</v>
      </c>
      <c r="AB27" s="27">
        <f t="shared" si="11"/>
        <v>104.73243538405532</v>
      </c>
      <c r="AC27" s="22">
        <f t="shared" si="12"/>
        <v>130</v>
      </c>
      <c r="AD27" s="12">
        <v>1602</v>
      </c>
      <c r="AE27" s="12">
        <v>1504</v>
      </c>
      <c r="AF27" s="27">
        <f t="shared" si="36"/>
        <v>93.882646691635458</v>
      </c>
      <c r="AG27" s="22">
        <f t="shared" si="37"/>
        <v>-98</v>
      </c>
      <c r="AH27" s="9">
        <v>856</v>
      </c>
      <c r="AI27" s="9">
        <v>860</v>
      </c>
      <c r="AJ27" s="42">
        <f t="shared" si="13"/>
        <v>100.5</v>
      </c>
      <c r="AK27" s="22">
        <f t="shared" si="14"/>
        <v>4</v>
      </c>
      <c r="AL27" s="9">
        <v>2</v>
      </c>
      <c r="AM27" s="21">
        <v>0</v>
      </c>
      <c r="AN27" s="42">
        <f t="shared" si="15"/>
        <v>0</v>
      </c>
      <c r="AO27" s="22">
        <f t="shared" si="16"/>
        <v>-2</v>
      </c>
      <c r="AP27" s="9">
        <v>37</v>
      </c>
      <c r="AQ27" s="21">
        <v>22</v>
      </c>
      <c r="AR27" s="42">
        <f t="shared" si="17"/>
        <v>59.45945945945946</v>
      </c>
      <c r="AS27" s="22">
        <f t="shared" si="18"/>
        <v>-15</v>
      </c>
      <c r="AT27" s="9">
        <v>817</v>
      </c>
      <c r="AU27" s="9">
        <v>838</v>
      </c>
      <c r="AV27" s="42">
        <f t="shared" si="19"/>
        <v>102.5703794369645</v>
      </c>
      <c r="AW27" s="22">
        <f t="shared" si="20"/>
        <v>21</v>
      </c>
      <c r="AX27" s="14">
        <v>180</v>
      </c>
      <c r="AY27" s="20">
        <v>130</v>
      </c>
      <c r="AZ27" s="27">
        <f t="shared" si="38"/>
        <v>72.222222222222214</v>
      </c>
      <c r="BA27" s="22">
        <f t="shared" si="39"/>
        <v>-50</v>
      </c>
      <c r="BB27" s="12">
        <v>143</v>
      </c>
      <c r="BC27" s="12">
        <v>164</v>
      </c>
      <c r="BD27" s="27">
        <f t="shared" si="40"/>
        <v>114.68531468531469</v>
      </c>
      <c r="BE27" s="22">
        <f t="shared" si="41"/>
        <v>21</v>
      </c>
      <c r="BF27" s="9">
        <v>575</v>
      </c>
      <c r="BG27" s="9">
        <v>654</v>
      </c>
      <c r="BH27" s="42">
        <f t="shared" si="42"/>
        <v>113.7</v>
      </c>
      <c r="BI27" s="22">
        <f t="shared" si="43"/>
        <v>79</v>
      </c>
      <c r="BJ27" s="9">
        <v>619</v>
      </c>
      <c r="BK27" s="21">
        <v>544</v>
      </c>
      <c r="BL27" s="42">
        <f t="shared" si="44"/>
        <v>87.883683360258473</v>
      </c>
      <c r="BM27" s="22">
        <f t="shared" si="45"/>
        <v>-75</v>
      </c>
      <c r="BN27" s="9">
        <v>530</v>
      </c>
      <c r="BO27" s="9">
        <v>476</v>
      </c>
      <c r="BP27" s="42">
        <f t="shared" si="46"/>
        <v>89.811320754716988</v>
      </c>
      <c r="BQ27" s="22">
        <f t="shared" si="47"/>
        <v>-54</v>
      </c>
      <c r="BR27" s="9">
        <v>1693</v>
      </c>
      <c r="BS27" s="12">
        <v>1785</v>
      </c>
      <c r="BT27" s="27">
        <f t="shared" si="48"/>
        <v>105.4341405788541</v>
      </c>
      <c r="BU27" s="22">
        <f t="shared" si="49"/>
        <v>92</v>
      </c>
      <c r="BV27" s="9">
        <v>5</v>
      </c>
      <c r="BW27" s="9">
        <v>8</v>
      </c>
      <c r="BX27" s="42">
        <f t="shared" si="50"/>
        <v>160</v>
      </c>
      <c r="BY27" s="22">
        <f t="shared" si="51"/>
        <v>3</v>
      </c>
      <c r="BZ27" s="22">
        <v>0</v>
      </c>
      <c r="CA27" s="12">
        <v>3310</v>
      </c>
      <c r="CB27" s="12">
        <v>3315</v>
      </c>
      <c r="CC27" s="27">
        <f t="shared" si="52"/>
        <v>100.15105740181269</v>
      </c>
      <c r="CD27" s="22">
        <f t="shared" si="53"/>
        <v>5</v>
      </c>
      <c r="CE27" s="9">
        <f t="shared" si="30"/>
        <v>124</v>
      </c>
      <c r="CF27" s="9">
        <f t="shared" si="31"/>
        <v>68</v>
      </c>
      <c r="CG27" s="41">
        <f t="shared" si="32"/>
        <v>-56</v>
      </c>
    </row>
    <row r="28" spans="1:85" s="43" customFormat="1" ht="21" customHeight="1" x14ac:dyDescent="0.2">
      <c r="A28" s="40" t="s">
        <v>28</v>
      </c>
      <c r="B28" s="9">
        <v>4399</v>
      </c>
      <c r="C28" s="9">
        <v>3506</v>
      </c>
      <c r="D28" s="27">
        <f t="shared" si="0"/>
        <v>79.699931802682428</v>
      </c>
      <c r="E28" s="41">
        <f t="shared" si="1"/>
        <v>-893</v>
      </c>
      <c r="F28" s="11">
        <v>2435</v>
      </c>
      <c r="G28" s="16">
        <v>2083</v>
      </c>
      <c r="H28" s="27">
        <f t="shared" si="2"/>
        <v>85.544147843942511</v>
      </c>
      <c r="I28" s="22">
        <f t="shared" si="3"/>
        <v>-352</v>
      </c>
      <c r="J28" s="9">
        <v>2727</v>
      </c>
      <c r="K28" s="9">
        <v>2747</v>
      </c>
      <c r="L28" s="27">
        <f t="shared" si="4"/>
        <v>100.73340667400072</v>
      </c>
      <c r="M28" s="22">
        <f t="shared" si="5"/>
        <v>20</v>
      </c>
      <c r="N28" s="9">
        <v>26</v>
      </c>
      <c r="O28" s="19">
        <v>10</v>
      </c>
      <c r="P28" s="42">
        <f t="shared" si="6"/>
        <v>38.461538461538467</v>
      </c>
      <c r="Q28" s="41">
        <f t="shared" si="7"/>
        <v>-16</v>
      </c>
      <c r="R28" s="9">
        <v>497</v>
      </c>
      <c r="S28" s="9">
        <v>506</v>
      </c>
      <c r="T28" s="42">
        <f t="shared" si="33"/>
        <v>101.81086519114689</v>
      </c>
      <c r="U28" s="22">
        <f t="shared" si="34"/>
        <v>9</v>
      </c>
      <c r="V28" s="9">
        <v>0</v>
      </c>
      <c r="W28" s="23">
        <v>2</v>
      </c>
      <c r="X28" s="42" t="s">
        <v>33</v>
      </c>
      <c r="Y28" s="41">
        <f t="shared" si="35"/>
        <v>2</v>
      </c>
      <c r="Z28" s="14">
        <v>10556</v>
      </c>
      <c r="AA28" s="20">
        <v>9662</v>
      </c>
      <c r="AB28" s="27">
        <f t="shared" si="11"/>
        <v>91.530882910193256</v>
      </c>
      <c r="AC28" s="22">
        <f t="shared" si="12"/>
        <v>-894</v>
      </c>
      <c r="AD28" s="12">
        <v>4343</v>
      </c>
      <c r="AE28" s="12">
        <v>3474</v>
      </c>
      <c r="AF28" s="27">
        <f t="shared" si="36"/>
        <v>79.990789776652079</v>
      </c>
      <c r="AG28" s="22">
        <f t="shared" si="37"/>
        <v>-869</v>
      </c>
      <c r="AH28" s="9">
        <v>1557</v>
      </c>
      <c r="AI28" s="9">
        <v>1853</v>
      </c>
      <c r="AJ28" s="42">
        <f t="shared" si="13"/>
        <v>119</v>
      </c>
      <c r="AK28" s="22">
        <f t="shared" si="14"/>
        <v>296</v>
      </c>
      <c r="AL28" s="9">
        <v>33</v>
      </c>
      <c r="AM28" s="21">
        <v>44</v>
      </c>
      <c r="AN28" s="42">
        <f t="shared" si="15"/>
        <v>133.33333333333331</v>
      </c>
      <c r="AO28" s="22">
        <f t="shared" si="16"/>
        <v>11</v>
      </c>
      <c r="AP28" s="9">
        <v>46</v>
      </c>
      <c r="AQ28" s="21">
        <v>63</v>
      </c>
      <c r="AR28" s="42">
        <f t="shared" si="17"/>
        <v>136.95652173913044</v>
      </c>
      <c r="AS28" s="22">
        <f t="shared" si="18"/>
        <v>17</v>
      </c>
      <c r="AT28" s="9">
        <v>1478</v>
      </c>
      <c r="AU28" s="9">
        <v>1746</v>
      </c>
      <c r="AV28" s="42">
        <f t="shared" si="19"/>
        <v>118.13261163734776</v>
      </c>
      <c r="AW28" s="22">
        <f t="shared" si="20"/>
        <v>268</v>
      </c>
      <c r="AX28" s="14">
        <v>437</v>
      </c>
      <c r="AY28" s="20">
        <v>453</v>
      </c>
      <c r="AZ28" s="27">
        <f t="shared" si="38"/>
        <v>103.66132723112129</v>
      </c>
      <c r="BA28" s="22">
        <f t="shared" si="39"/>
        <v>16</v>
      </c>
      <c r="BB28" s="12">
        <v>568</v>
      </c>
      <c r="BC28" s="12">
        <v>639</v>
      </c>
      <c r="BD28" s="27">
        <f t="shared" si="40"/>
        <v>112.5</v>
      </c>
      <c r="BE28" s="22">
        <f t="shared" si="41"/>
        <v>71</v>
      </c>
      <c r="BF28" s="9">
        <v>3732</v>
      </c>
      <c r="BG28" s="9">
        <v>4032</v>
      </c>
      <c r="BH28" s="42">
        <f t="shared" si="42"/>
        <v>108</v>
      </c>
      <c r="BI28" s="22">
        <f t="shared" si="43"/>
        <v>300</v>
      </c>
      <c r="BJ28" s="9">
        <v>1423</v>
      </c>
      <c r="BK28" s="21">
        <v>1090</v>
      </c>
      <c r="BL28" s="42">
        <f t="shared" si="44"/>
        <v>76.598735066760369</v>
      </c>
      <c r="BM28" s="22">
        <f t="shared" si="45"/>
        <v>-333</v>
      </c>
      <c r="BN28" s="9">
        <v>1145</v>
      </c>
      <c r="BO28" s="9">
        <v>832</v>
      </c>
      <c r="BP28" s="42">
        <f t="shared" si="46"/>
        <v>72.663755458515283</v>
      </c>
      <c r="BQ28" s="22">
        <f t="shared" si="47"/>
        <v>-313</v>
      </c>
      <c r="BR28" s="9">
        <v>1822</v>
      </c>
      <c r="BS28" s="12">
        <v>2186</v>
      </c>
      <c r="BT28" s="27">
        <f t="shared" si="48"/>
        <v>119.97804610318332</v>
      </c>
      <c r="BU28" s="22">
        <f t="shared" si="49"/>
        <v>364</v>
      </c>
      <c r="BV28" s="9">
        <v>253</v>
      </c>
      <c r="BW28" s="9">
        <v>266</v>
      </c>
      <c r="BX28" s="42">
        <f t="shared" si="50"/>
        <v>105.13833992094861</v>
      </c>
      <c r="BY28" s="22">
        <f t="shared" si="51"/>
        <v>13</v>
      </c>
      <c r="BZ28" s="22">
        <v>84</v>
      </c>
      <c r="CA28" s="12">
        <v>2806</v>
      </c>
      <c r="CB28" s="12">
        <v>4260</v>
      </c>
      <c r="CC28" s="27">
        <f t="shared" si="52"/>
        <v>151.81753385602281</v>
      </c>
      <c r="CD28" s="22">
        <f t="shared" si="53"/>
        <v>1454</v>
      </c>
      <c r="CE28" s="9">
        <f t="shared" si="30"/>
        <v>6</v>
      </c>
      <c r="CF28" s="9">
        <f t="shared" si="31"/>
        <v>4</v>
      </c>
      <c r="CG28" s="41">
        <f t="shared" si="32"/>
        <v>-2</v>
      </c>
    </row>
    <row r="29" spans="1:85" s="43" customFormat="1" ht="21" customHeight="1" x14ac:dyDescent="0.2">
      <c r="A29" s="40" t="s">
        <v>29</v>
      </c>
      <c r="B29" s="9">
        <v>6128</v>
      </c>
      <c r="C29" s="9">
        <v>5162</v>
      </c>
      <c r="D29" s="27">
        <f t="shared" si="0"/>
        <v>84.236292428198439</v>
      </c>
      <c r="E29" s="41">
        <f t="shared" si="1"/>
        <v>-966</v>
      </c>
      <c r="F29" s="11">
        <v>3998</v>
      </c>
      <c r="G29" s="16">
        <v>3765</v>
      </c>
      <c r="H29" s="27">
        <f t="shared" si="2"/>
        <v>94.172086043021508</v>
      </c>
      <c r="I29" s="22">
        <f t="shared" si="3"/>
        <v>-233</v>
      </c>
      <c r="J29" s="9">
        <v>10408</v>
      </c>
      <c r="K29" s="9">
        <v>10781</v>
      </c>
      <c r="L29" s="27">
        <f t="shared" si="4"/>
        <v>103.58378170637972</v>
      </c>
      <c r="M29" s="22">
        <f t="shared" si="5"/>
        <v>373</v>
      </c>
      <c r="N29" s="9">
        <v>58</v>
      </c>
      <c r="O29" s="19">
        <v>75</v>
      </c>
      <c r="P29" s="42">
        <f t="shared" si="6"/>
        <v>129.31034482758622</v>
      </c>
      <c r="Q29" s="41">
        <f t="shared" si="7"/>
        <v>17</v>
      </c>
      <c r="R29" s="9">
        <v>943</v>
      </c>
      <c r="S29" s="9">
        <v>803</v>
      </c>
      <c r="T29" s="42">
        <f t="shared" si="33"/>
        <v>85.153764581124065</v>
      </c>
      <c r="U29" s="22">
        <f t="shared" si="34"/>
        <v>-140</v>
      </c>
      <c r="V29" s="9">
        <v>0</v>
      </c>
      <c r="W29" s="23">
        <v>53</v>
      </c>
      <c r="X29" s="42" t="s">
        <v>33</v>
      </c>
      <c r="Y29" s="41">
        <f t="shared" si="35"/>
        <v>53</v>
      </c>
      <c r="Z29" s="14">
        <v>22358</v>
      </c>
      <c r="AA29" s="20">
        <v>25575</v>
      </c>
      <c r="AB29" s="27">
        <f t="shared" si="11"/>
        <v>114.38858574112174</v>
      </c>
      <c r="AC29" s="22">
        <f t="shared" si="12"/>
        <v>3217</v>
      </c>
      <c r="AD29" s="12">
        <v>6070</v>
      </c>
      <c r="AE29" s="12">
        <v>5117</v>
      </c>
      <c r="AF29" s="27">
        <f t="shared" si="36"/>
        <v>84.299835255354211</v>
      </c>
      <c r="AG29" s="22">
        <f t="shared" si="37"/>
        <v>-953</v>
      </c>
      <c r="AH29" s="9">
        <v>5453</v>
      </c>
      <c r="AI29" s="9">
        <v>7312</v>
      </c>
      <c r="AJ29" s="42">
        <f t="shared" si="13"/>
        <v>134.1</v>
      </c>
      <c r="AK29" s="22">
        <f t="shared" si="14"/>
        <v>1859</v>
      </c>
      <c r="AL29" s="9">
        <v>505</v>
      </c>
      <c r="AM29" s="21">
        <v>835</v>
      </c>
      <c r="AN29" s="42">
        <f t="shared" si="15"/>
        <v>165.34653465346534</v>
      </c>
      <c r="AO29" s="22">
        <f t="shared" si="16"/>
        <v>330</v>
      </c>
      <c r="AP29" s="9">
        <v>587</v>
      </c>
      <c r="AQ29" s="21">
        <v>722</v>
      </c>
      <c r="AR29" s="42">
        <f t="shared" si="17"/>
        <v>122.99829642248723</v>
      </c>
      <c r="AS29" s="22">
        <f t="shared" si="18"/>
        <v>135</v>
      </c>
      <c r="AT29" s="9">
        <v>4361</v>
      </c>
      <c r="AU29" s="9">
        <v>5755</v>
      </c>
      <c r="AV29" s="42">
        <f t="shared" si="19"/>
        <v>131.96514560880533</v>
      </c>
      <c r="AW29" s="22">
        <f t="shared" si="20"/>
        <v>1394</v>
      </c>
      <c r="AX29" s="14">
        <v>671</v>
      </c>
      <c r="AY29" s="20">
        <v>476</v>
      </c>
      <c r="AZ29" s="27">
        <f t="shared" si="38"/>
        <v>70.938897168405362</v>
      </c>
      <c r="BA29" s="22">
        <f t="shared" si="39"/>
        <v>-195</v>
      </c>
      <c r="BB29" s="12">
        <v>1942</v>
      </c>
      <c r="BC29" s="12">
        <v>1943</v>
      </c>
      <c r="BD29" s="27">
        <f t="shared" si="40"/>
        <v>100.05149330587024</v>
      </c>
      <c r="BE29" s="22">
        <f t="shared" si="41"/>
        <v>1</v>
      </c>
      <c r="BF29" s="9">
        <v>13861</v>
      </c>
      <c r="BG29" s="9">
        <v>14560</v>
      </c>
      <c r="BH29" s="42">
        <f t="shared" si="42"/>
        <v>105</v>
      </c>
      <c r="BI29" s="22">
        <f t="shared" si="43"/>
        <v>699</v>
      </c>
      <c r="BJ29" s="9">
        <v>1397</v>
      </c>
      <c r="BK29" s="21">
        <v>1157</v>
      </c>
      <c r="BL29" s="42">
        <f t="shared" si="44"/>
        <v>82.820329277022182</v>
      </c>
      <c r="BM29" s="22">
        <f t="shared" si="45"/>
        <v>-240</v>
      </c>
      <c r="BN29" s="9">
        <v>1205</v>
      </c>
      <c r="BO29" s="9">
        <v>999</v>
      </c>
      <c r="BP29" s="42">
        <f t="shared" si="46"/>
        <v>82.904564315352701</v>
      </c>
      <c r="BQ29" s="22">
        <f t="shared" si="47"/>
        <v>-206</v>
      </c>
      <c r="BR29" s="9">
        <v>2780</v>
      </c>
      <c r="BS29" s="12">
        <v>3531</v>
      </c>
      <c r="BT29" s="27">
        <f t="shared" si="48"/>
        <v>127.01438848920863</v>
      </c>
      <c r="BU29" s="22">
        <f t="shared" si="49"/>
        <v>751</v>
      </c>
      <c r="BV29" s="9">
        <v>607</v>
      </c>
      <c r="BW29" s="9">
        <v>630</v>
      </c>
      <c r="BX29" s="42">
        <f t="shared" si="50"/>
        <v>103.78912685337727</v>
      </c>
      <c r="BY29" s="22">
        <f t="shared" si="51"/>
        <v>23</v>
      </c>
      <c r="BZ29" s="22">
        <v>3</v>
      </c>
      <c r="CA29" s="12">
        <v>3472</v>
      </c>
      <c r="CB29" s="12">
        <v>4641</v>
      </c>
      <c r="CC29" s="27">
        <f t="shared" si="52"/>
        <v>133.66935483870967</v>
      </c>
      <c r="CD29" s="22">
        <f t="shared" si="53"/>
        <v>1169</v>
      </c>
      <c r="CE29" s="9">
        <f t="shared" si="30"/>
        <v>2</v>
      </c>
      <c r="CF29" s="9">
        <f t="shared" si="31"/>
        <v>2</v>
      </c>
      <c r="CG29" s="41">
        <f t="shared" si="32"/>
        <v>0</v>
      </c>
    </row>
    <row r="30" spans="1:85" s="43" customFormat="1" ht="21" customHeight="1" x14ac:dyDescent="0.2">
      <c r="A30" s="40" t="s">
        <v>30</v>
      </c>
      <c r="B30" s="9">
        <v>4013</v>
      </c>
      <c r="C30" s="9">
        <v>3592</v>
      </c>
      <c r="D30" s="27">
        <f t="shared" si="0"/>
        <v>89.509095439820584</v>
      </c>
      <c r="E30" s="41">
        <f t="shared" si="1"/>
        <v>-421</v>
      </c>
      <c r="F30" s="11">
        <v>2390</v>
      </c>
      <c r="G30" s="16">
        <v>2338</v>
      </c>
      <c r="H30" s="27">
        <f t="shared" si="2"/>
        <v>97.824267782426773</v>
      </c>
      <c r="I30" s="22">
        <f t="shared" si="3"/>
        <v>-52</v>
      </c>
      <c r="J30" s="9">
        <v>1883</v>
      </c>
      <c r="K30" s="9">
        <v>2023</v>
      </c>
      <c r="L30" s="27">
        <f t="shared" si="4"/>
        <v>107.43494423791822</v>
      </c>
      <c r="M30" s="22">
        <f t="shared" si="5"/>
        <v>140</v>
      </c>
      <c r="N30" s="9">
        <v>43</v>
      </c>
      <c r="O30" s="19">
        <v>29</v>
      </c>
      <c r="P30" s="42">
        <f t="shared" si="6"/>
        <v>67.441860465116278</v>
      </c>
      <c r="Q30" s="41">
        <f t="shared" si="7"/>
        <v>-14</v>
      </c>
      <c r="R30" s="9">
        <v>220</v>
      </c>
      <c r="S30" s="9">
        <v>308</v>
      </c>
      <c r="T30" s="42">
        <f t="shared" si="33"/>
        <v>140</v>
      </c>
      <c r="U30" s="22">
        <f t="shared" si="34"/>
        <v>88</v>
      </c>
      <c r="V30" s="9">
        <v>0</v>
      </c>
      <c r="W30" s="23">
        <v>79</v>
      </c>
      <c r="X30" s="42" t="s">
        <v>33</v>
      </c>
      <c r="Y30" s="41">
        <f t="shared" si="35"/>
        <v>79</v>
      </c>
      <c r="Z30" s="14">
        <v>6466</v>
      </c>
      <c r="AA30" s="20">
        <v>7482</v>
      </c>
      <c r="AB30" s="27">
        <f t="shared" si="11"/>
        <v>115.71296009897927</v>
      </c>
      <c r="AC30" s="22">
        <f t="shared" si="12"/>
        <v>1016</v>
      </c>
      <c r="AD30" s="12">
        <v>4001</v>
      </c>
      <c r="AE30" s="12">
        <v>3576</v>
      </c>
      <c r="AF30" s="27">
        <f t="shared" si="36"/>
        <v>89.377655586103472</v>
      </c>
      <c r="AG30" s="22">
        <f t="shared" si="37"/>
        <v>-425</v>
      </c>
      <c r="AH30" s="9">
        <v>596</v>
      </c>
      <c r="AI30" s="9">
        <v>1990</v>
      </c>
      <c r="AJ30" s="42">
        <f t="shared" si="13"/>
        <v>333.9</v>
      </c>
      <c r="AK30" s="22">
        <f t="shared" si="14"/>
        <v>1394</v>
      </c>
      <c r="AL30" s="9">
        <v>0</v>
      </c>
      <c r="AM30" s="21">
        <v>4</v>
      </c>
      <c r="AN30" s="42" t="s">
        <v>33</v>
      </c>
      <c r="AO30" s="22">
        <f t="shared" si="16"/>
        <v>4</v>
      </c>
      <c r="AP30" s="9">
        <v>37</v>
      </c>
      <c r="AQ30" s="21">
        <v>46</v>
      </c>
      <c r="AR30" s="42">
        <f t="shared" si="17"/>
        <v>124.32432432432432</v>
      </c>
      <c r="AS30" s="22">
        <f t="shared" si="18"/>
        <v>9</v>
      </c>
      <c r="AT30" s="9">
        <v>559</v>
      </c>
      <c r="AU30" s="9">
        <v>1940</v>
      </c>
      <c r="AV30" s="42">
        <f t="shared" si="19"/>
        <v>347.04830053667263</v>
      </c>
      <c r="AW30" s="22">
        <f t="shared" si="20"/>
        <v>1381</v>
      </c>
      <c r="AX30" s="14">
        <v>205</v>
      </c>
      <c r="AY30" s="20">
        <v>244</v>
      </c>
      <c r="AZ30" s="27">
        <f t="shared" si="38"/>
        <v>119.02439024390243</v>
      </c>
      <c r="BA30" s="22">
        <f t="shared" si="39"/>
        <v>39</v>
      </c>
      <c r="BB30" s="12">
        <v>526</v>
      </c>
      <c r="BC30" s="12">
        <v>561</v>
      </c>
      <c r="BD30" s="27">
        <f t="shared" si="40"/>
        <v>106.65399239543727</v>
      </c>
      <c r="BE30" s="22">
        <f t="shared" si="41"/>
        <v>35</v>
      </c>
      <c r="BF30" s="9">
        <v>4198</v>
      </c>
      <c r="BG30" s="9">
        <v>4338</v>
      </c>
      <c r="BH30" s="42">
        <f t="shared" si="42"/>
        <v>103.3</v>
      </c>
      <c r="BI30" s="22">
        <f t="shared" si="43"/>
        <v>140</v>
      </c>
      <c r="BJ30" s="9">
        <v>1254</v>
      </c>
      <c r="BK30" s="21">
        <v>1107</v>
      </c>
      <c r="BL30" s="42">
        <f t="shared" si="44"/>
        <v>88.277511961722482</v>
      </c>
      <c r="BM30" s="22">
        <f t="shared" si="45"/>
        <v>-147</v>
      </c>
      <c r="BN30" s="9">
        <v>1086</v>
      </c>
      <c r="BO30" s="9">
        <v>956</v>
      </c>
      <c r="BP30" s="42">
        <f t="shared" si="46"/>
        <v>88.029465930018418</v>
      </c>
      <c r="BQ30" s="22">
        <f t="shared" si="47"/>
        <v>-130</v>
      </c>
      <c r="BR30" s="9">
        <v>1771</v>
      </c>
      <c r="BS30" s="12">
        <v>2130</v>
      </c>
      <c r="BT30" s="27">
        <f t="shared" si="48"/>
        <v>120.27103331451157</v>
      </c>
      <c r="BU30" s="22">
        <f t="shared" si="49"/>
        <v>359</v>
      </c>
      <c r="BV30" s="9">
        <v>77</v>
      </c>
      <c r="BW30" s="9">
        <v>191</v>
      </c>
      <c r="BX30" s="42">
        <f t="shared" si="50"/>
        <v>248.05194805194805</v>
      </c>
      <c r="BY30" s="22">
        <f t="shared" si="51"/>
        <v>114</v>
      </c>
      <c r="BZ30" s="22">
        <v>1</v>
      </c>
      <c r="CA30" s="12">
        <v>3207</v>
      </c>
      <c r="CB30" s="12">
        <v>4853</v>
      </c>
      <c r="CC30" s="27">
        <f t="shared" si="52"/>
        <v>151.3252260679763</v>
      </c>
      <c r="CD30" s="22">
        <f t="shared" si="53"/>
        <v>1646</v>
      </c>
      <c r="CE30" s="9">
        <f t="shared" si="30"/>
        <v>16</v>
      </c>
      <c r="CF30" s="9">
        <f t="shared" si="31"/>
        <v>6</v>
      </c>
      <c r="CG30" s="41">
        <f t="shared" si="32"/>
        <v>-10</v>
      </c>
    </row>
    <row r="31" spans="1:85" s="43" customFormat="1" ht="21" customHeight="1" x14ac:dyDescent="0.2">
      <c r="A31" s="40" t="s">
        <v>31</v>
      </c>
      <c r="B31" s="9">
        <v>1466</v>
      </c>
      <c r="C31" s="9">
        <v>1310</v>
      </c>
      <c r="D31" s="27">
        <f t="shared" si="0"/>
        <v>89.358799454297412</v>
      </c>
      <c r="E31" s="41">
        <f t="shared" si="1"/>
        <v>-156</v>
      </c>
      <c r="F31" s="11">
        <v>860</v>
      </c>
      <c r="G31" s="17">
        <v>841</v>
      </c>
      <c r="H31" s="27">
        <f t="shared" si="2"/>
        <v>97.79069767441861</v>
      </c>
      <c r="I31" s="22">
        <f t="shared" si="3"/>
        <v>-19</v>
      </c>
      <c r="J31" s="9">
        <v>882</v>
      </c>
      <c r="K31" s="9">
        <v>957</v>
      </c>
      <c r="L31" s="27">
        <f t="shared" si="4"/>
        <v>108.50340136054422</v>
      </c>
      <c r="M31" s="22">
        <f t="shared" si="5"/>
        <v>75</v>
      </c>
      <c r="N31" s="9">
        <v>34</v>
      </c>
      <c r="O31" s="19">
        <v>28</v>
      </c>
      <c r="P31" s="42">
        <f t="shared" si="6"/>
        <v>82.35294117647058</v>
      </c>
      <c r="Q31" s="41">
        <f t="shared" si="7"/>
        <v>-6</v>
      </c>
      <c r="R31" s="9">
        <v>119</v>
      </c>
      <c r="S31" s="9">
        <v>147</v>
      </c>
      <c r="T31" s="42">
        <f t="shared" si="33"/>
        <v>123.52941176470588</v>
      </c>
      <c r="U31" s="22">
        <f t="shared" si="34"/>
        <v>28</v>
      </c>
      <c r="V31" s="9">
        <v>0</v>
      </c>
      <c r="W31" s="23">
        <v>30</v>
      </c>
      <c r="X31" s="42" t="s">
        <v>33</v>
      </c>
      <c r="Y31" s="41">
        <f t="shared" si="35"/>
        <v>30</v>
      </c>
      <c r="Z31" s="14">
        <v>3870</v>
      </c>
      <c r="AA31" s="20">
        <v>4403</v>
      </c>
      <c r="AB31" s="27">
        <f t="shared" si="11"/>
        <v>113.77260981912146</v>
      </c>
      <c r="AC31" s="22">
        <f t="shared" si="12"/>
        <v>533</v>
      </c>
      <c r="AD31" s="12">
        <v>1450</v>
      </c>
      <c r="AE31" s="12">
        <v>1298</v>
      </c>
      <c r="AF31" s="27">
        <f t="shared" si="36"/>
        <v>89.517241379310349</v>
      </c>
      <c r="AG31" s="22">
        <f t="shared" si="37"/>
        <v>-152</v>
      </c>
      <c r="AH31" s="9">
        <v>1281</v>
      </c>
      <c r="AI31" s="9">
        <v>1718</v>
      </c>
      <c r="AJ31" s="42">
        <f t="shared" si="13"/>
        <v>134.1</v>
      </c>
      <c r="AK31" s="22">
        <f t="shared" si="14"/>
        <v>437</v>
      </c>
      <c r="AL31" s="9">
        <v>0</v>
      </c>
      <c r="AM31" s="21">
        <v>32</v>
      </c>
      <c r="AN31" s="42" t="s">
        <v>33</v>
      </c>
      <c r="AO31" s="22">
        <f t="shared" si="16"/>
        <v>32</v>
      </c>
      <c r="AP31" s="9">
        <v>31</v>
      </c>
      <c r="AQ31" s="21">
        <v>22</v>
      </c>
      <c r="AR31" s="42">
        <f t="shared" si="17"/>
        <v>70.967741935483872</v>
      </c>
      <c r="AS31" s="22">
        <f t="shared" si="18"/>
        <v>-9</v>
      </c>
      <c r="AT31" s="9">
        <v>1250</v>
      </c>
      <c r="AU31" s="9">
        <v>1664</v>
      </c>
      <c r="AV31" s="42">
        <f t="shared" si="19"/>
        <v>133.12</v>
      </c>
      <c r="AW31" s="22">
        <f t="shared" si="20"/>
        <v>414</v>
      </c>
      <c r="AX31" s="14">
        <v>61</v>
      </c>
      <c r="AY31" s="20">
        <v>52</v>
      </c>
      <c r="AZ31" s="27">
        <f t="shared" si="38"/>
        <v>85.245901639344254</v>
      </c>
      <c r="BA31" s="22">
        <f t="shared" si="39"/>
        <v>-9</v>
      </c>
      <c r="BB31" s="12">
        <v>276</v>
      </c>
      <c r="BC31" s="12">
        <v>279</v>
      </c>
      <c r="BD31" s="27">
        <f t="shared" si="40"/>
        <v>101.08695652173914</v>
      </c>
      <c r="BE31" s="22">
        <f t="shared" si="41"/>
        <v>3</v>
      </c>
      <c r="BF31" s="9">
        <v>1159</v>
      </c>
      <c r="BG31" s="9">
        <v>1251</v>
      </c>
      <c r="BH31" s="42">
        <f t="shared" si="42"/>
        <v>107.9</v>
      </c>
      <c r="BI31" s="22">
        <f t="shared" si="43"/>
        <v>92</v>
      </c>
      <c r="BJ31" s="9">
        <v>469</v>
      </c>
      <c r="BK31" s="21">
        <v>421</v>
      </c>
      <c r="BL31" s="42">
        <f t="shared" si="44"/>
        <v>89.765458422174831</v>
      </c>
      <c r="BM31" s="22">
        <f t="shared" si="45"/>
        <v>-48</v>
      </c>
      <c r="BN31" s="9">
        <v>336</v>
      </c>
      <c r="BO31" s="9">
        <v>276</v>
      </c>
      <c r="BP31" s="42">
        <f t="shared" si="46"/>
        <v>82.142857142857139</v>
      </c>
      <c r="BQ31" s="22">
        <f t="shared" si="47"/>
        <v>-60</v>
      </c>
      <c r="BR31" s="9">
        <v>2259</v>
      </c>
      <c r="BS31" s="12">
        <v>2222</v>
      </c>
      <c r="BT31" s="27">
        <f t="shared" si="48"/>
        <v>98.362107127047366</v>
      </c>
      <c r="BU31" s="22">
        <f t="shared" si="49"/>
        <v>-37</v>
      </c>
      <c r="BV31" s="9">
        <v>73</v>
      </c>
      <c r="BW31" s="9">
        <v>97</v>
      </c>
      <c r="BX31" s="42">
        <f t="shared" si="50"/>
        <v>132.87671232876713</v>
      </c>
      <c r="BY31" s="22">
        <f t="shared" si="51"/>
        <v>24</v>
      </c>
      <c r="BZ31" s="22">
        <v>5</v>
      </c>
      <c r="CA31" s="12">
        <v>3019</v>
      </c>
      <c r="CB31" s="12">
        <v>4069</v>
      </c>
      <c r="CC31" s="27">
        <f t="shared" si="52"/>
        <v>134.77972838688308</v>
      </c>
      <c r="CD31" s="22">
        <f t="shared" si="53"/>
        <v>1050</v>
      </c>
      <c r="CE31" s="9">
        <f t="shared" si="30"/>
        <v>6</v>
      </c>
      <c r="CF31" s="9">
        <f t="shared" si="31"/>
        <v>4</v>
      </c>
      <c r="CG31" s="41">
        <f t="shared" si="32"/>
        <v>-2</v>
      </c>
    </row>
    <row r="32" spans="1:85" s="43" customFormat="1" ht="21" customHeight="1" x14ac:dyDescent="0.2">
      <c r="A32" s="40" t="s">
        <v>32</v>
      </c>
      <c r="B32" s="9">
        <v>2802</v>
      </c>
      <c r="C32" s="9">
        <v>2038</v>
      </c>
      <c r="D32" s="27">
        <f t="shared" si="0"/>
        <v>72.733761598857967</v>
      </c>
      <c r="E32" s="41">
        <f t="shared" si="1"/>
        <v>-764</v>
      </c>
      <c r="F32" s="11">
        <v>1703</v>
      </c>
      <c r="G32" s="16">
        <v>1255</v>
      </c>
      <c r="H32" s="27">
        <f t="shared" si="2"/>
        <v>73.69348209042866</v>
      </c>
      <c r="I32" s="22">
        <f t="shared" si="3"/>
        <v>-448</v>
      </c>
      <c r="J32" s="9">
        <v>3313</v>
      </c>
      <c r="K32" s="9">
        <v>3227</v>
      </c>
      <c r="L32" s="27">
        <f t="shared" si="4"/>
        <v>97.404165408994871</v>
      </c>
      <c r="M32" s="22">
        <f t="shared" si="5"/>
        <v>-86</v>
      </c>
      <c r="N32" s="9">
        <v>5</v>
      </c>
      <c r="O32" s="19">
        <v>6</v>
      </c>
      <c r="P32" s="42">
        <f t="shared" si="6"/>
        <v>120</v>
      </c>
      <c r="Q32" s="41">
        <f t="shared" si="7"/>
        <v>1</v>
      </c>
      <c r="R32" s="9">
        <v>329</v>
      </c>
      <c r="S32" s="9">
        <v>333</v>
      </c>
      <c r="T32" s="42">
        <f t="shared" si="33"/>
        <v>101.21580547112461</v>
      </c>
      <c r="U32" s="22">
        <f t="shared" si="34"/>
        <v>4</v>
      </c>
      <c r="V32" s="9">
        <v>0</v>
      </c>
      <c r="W32" s="23">
        <v>64</v>
      </c>
      <c r="X32" s="42" t="s">
        <v>33</v>
      </c>
      <c r="Y32" s="41">
        <f t="shared" si="35"/>
        <v>64</v>
      </c>
      <c r="Z32" s="14">
        <v>8237</v>
      </c>
      <c r="AA32" s="20">
        <v>7285</v>
      </c>
      <c r="AB32" s="27">
        <f t="shared" si="11"/>
        <v>88.442394075512937</v>
      </c>
      <c r="AC32" s="22">
        <f t="shared" si="12"/>
        <v>-952</v>
      </c>
      <c r="AD32" s="12">
        <v>2785</v>
      </c>
      <c r="AE32" s="12">
        <v>2034</v>
      </c>
      <c r="AF32" s="27">
        <f t="shared" si="36"/>
        <v>73.034111310592465</v>
      </c>
      <c r="AG32" s="22">
        <f t="shared" si="37"/>
        <v>-751</v>
      </c>
      <c r="AH32" s="9">
        <v>1527</v>
      </c>
      <c r="AI32" s="9">
        <v>1376</v>
      </c>
      <c r="AJ32" s="42">
        <f t="shared" si="13"/>
        <v>90.1</v>
      </c>
      <c r="AK32" s="22">
        <f t="shared" si="14"/>
        <v>-151</v>
      </c>
      <c r="AL32" s="9">
        <v>36</v>
      </c>
      <c r="AM32" s="21">
        <v>113</v>
      </c>
      <c r="AN32" s="42">
        <f t="shared" si="15"/>
        <v>313.88888888888886</v>
      </c>
      <c r="AO32" s="22">
        <f t="shared" si="16"/>
        <v>77</v>
      </c>
      <c r="AP32" s="9">
        <v>0</v>
      </c>
      <c r="AQ32" s="21">
        <v>1</v>
      </c>
      <c r="AR32" s="42" t="s">
        <v>33</v>
      </c>
      <c r="AS32" s="22">
        <f t="shared" si="18"/>
        <v>1</v>
      </c>
      <c r="AT32" s="9">
        <v>1491</v>
      </c>
      <c r="AU32" s="9">
        <v>1262</v>
      </c>
      <c r="AV32" s="42">
        <f t="shared" si="19"/>
        <v>84.641180415828302</v>
      </c>
      <c r="AW32" s="22">
        <f t="shared" si="20"/>
        <v>-229</v>
      </c>
      <c r="AX32" s="14">
        <v>247</v>
      </c>
      <c r="AY32" s="20">
        <v>251</v>
      </c>
      <c r="AZ32" s="27">
        <f t="shared" si="38"/>
        <v>101.61943319838056</v>
      </c>
      <c r="BA32" s="22">
        <f t="shared" si="39"/>
        <v>4</v>
      </c>
      <c r="BB32" s="12">
        <v>533</v>
      </c>
      <c r="BC32" s="12">
        <v>543</v>
      </c>
      <c r="BD32" s="27">
        <f t="shared" si="40"/>
        <v>101.87617260787994</v>
      </c>
      <c r="BE32" s="22">
        <f t="shared" si="41"/>
        <v>10</v>
      </c>
      <c r="BF32" s="9">
        <v>4127</v>
      </c>
      <c r="BG32" s="9">
        <v>4150</v>
      </c>
      <c r="BH32" s="42">
        <f t="shared" si="42"/>
        <v>100.6</v>
      </c>
      <c r="BI32" s="22">
        <f t="shared" si="43"/>
        <v>23</v>
      </c>
      <c r="BJ32" s="9">
        <v>783</v>
      </c>
      <c r="BK32" s="21">
        <v>543</v>
      </c>
      <c r="BL32" s="42">
        <f t="shared" si="44"/>
        <v>69.348659003831415</v>
      </c>
      <c r="BM32" s="22">
        <f t="shared" si="45"/>
        <v>-240</v>
      </c>
      <c r="BN32" s="9">
        <v>699</v>
      </c>
      <c r="BO32" s="9">
        <v>489</v>
      </c>
      <c r="BP32" s="42">
        <f t="shared" si="46"/>
        <v>69.957081545064383</v>
      </c>
      <c r="BQ32" s="22">
        <f t="shared" si="47"/>
        <v>-210</v>
      </c>
      <c r="BR32" s="9">
        <v>2050</v>
      </c>
      <c r="BS32" s="12">
        <v>2622</v>
      </c>
      <c r="BT32" s="27">
        <f t="shared" si="48"/>
        <v>127.90243902439025</v>
      </c>
      <c r="BU32" s="22">
        <f t="shared" si="49"/>
        <v>572</v>
      </c>
      <c r="BV32" s="9">
        <v>222</v>
      </c>
      <c r="BW32" s="9">
        <v>242</v>
      </c>
      <c r="BX32" s="42">
        <f t="shared" si="50"/>
        <v>109.00900900900901</v>
      </c>
      <c r="BY32" s="22">
        <f t="shared" si="51"/>
        <v>20</v>
      </c>
      <c r="BZ32" s="22">
        <v>60</v>
      </c>
      <c r="CA32" s="12">
        <v>2130</v>
      </c>
      <c r="CB32" s="12">
        <v>4348</v>
      </c>
      <c r="CC32" s="27">
        <f t="shared" si="52"/>
        <v>204.13145539906102</v>
      </c>
      <c r="CD32" s="22">
        <f t="shared" si="53"/>
        <v>2218</v>
      </c>
      <c r="CE32" s="9">
        <f t="shared" si="30"/>
        <v>4</v>
      </c>
      <c r="CF32" s="9">
        <f t="shared" si="31"/>
        <v>2</v>
      </c>
      <c r="CG32" s="41">
        <f t="shared" si="32"/>
        <v>-2</v>
      </c>
    </row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</sheetData>
  <mergeCells count="90">
    <mergeCell ref="AU2:AW2"/>
    <mergeCell ref="AN7:AO7"/>
    <mergeCell ref="AT7:AT8"/>
    <mergeCell ref="AU7:AU8"/>
    <mergeCell ref="AV7:AW7"/>
    <mergeCell ref="AD4:AG4"/>
    <mergeCell ref="AD5:AG6"/>
    <mergeCell ref="AP7:AP8"/>
    <mergeCell ref="AQ7:AQ8"/>
    <mergeCell ref="AR7:AS7"/>
    <mergeCell ref="AL4:AW4"/>
    <mergeCell ref="AL5:AO6"/>
    <mergeCell ref="AP5:AS6"/>
    <mergeCell ref="AT5:AW6"/>
    <mergeCell ref="AF7:AG7"/>
    <mergeCell ref="AH7:AI7"/>
    <mergeCell ref="AJ7:AK7"/>
    <mergeCell ref="AL7:AL8"/>
    <mergeCell ref="AM7:AM8"/>
    <mergeCell ref="Z4:AC6"/>
    <mergeCell ref="AH4:AK6"/>
    <mergeCell ref="L7:M7"/>
    <mergeCell ref="A4:A8"/>
    <mergeCell ref="B7:B8"/>
    <mergeCell ref="C7:C8"/>
    <mergeCell ref="D7:E7"/>
    <mergeCell ref="K7:K8"/>
    <mergeCell ref="B4:E6"/>
    <mergeCell ref="F4:I6"/>
    <mergeCell ref="J4:M6"/>
    <mergeCell ref="X7:Y7"/>
    <mergeCell ref="V7:V8"/>
    <mergeCell ref="W7:W8"/>
    <mergeCell ref="R7:R8"/>
    <mergeCell ref="S7:S8"/>
    <mergeCell ref="BJ7:BJ8"/>
    <mergeCell ref="BR7:BR8"/>
    <mergeCell ref="BS7:BS8"/>
    <mergeCell ref="BH7:BI7"/>
    <mergeCell ref="BF7:BG7"/>
    <mergeCell ref="CE2:CG2"/>
    <mergeCell ref="BK7:BK8"/>
    <mergeCell ref="CG7:CG8"/>
    <mergeCell ref="BX7:BY7"/>
    <mergeCell ref="CE7:CE8"/>
    <mergeCell ref="CF7:CF8"/>
    <mergeCell ref="BL7:BM7"/>
    <mergeCell ref="BN7:BN8"/>
    <mergeCell ref="BO7:BO8"/>
    <mergeCell ref="BP7:BQ7"/>
    <mergeCell ref="CE4:CG6"/>
    <mergeCell ref="BV7:BV8"/>
    <mergeCell ref="BW7:BW8"/>
    <mergeCell ref="BV4:BZ6"/>
    <mergeCell ref="BZ7:BZ8"/>
    <mergeCell ref="T7:U7"/>
    <mergeCell ref="N7:N8"/>
    <mergeCell ref="O7:O8"/>
    <mergeCell ref="N4:Q6"/>
    <mergeCell ref="F7:F8"/>
    <mergeCell ref="G7:G8"/>
    <mergeCell ref="H7:I7"/>
    <mergeCell ref="J7:J8"/>
    <mergeCell ref="P7:Q7"/>
    <mergeCell ref="BB7:BB8"/>
    <mergeCell ref="BC7:BC8"/>
    <mergeCell ref="BD7:BE7"/>
    <mergeCell ref="AX7:AX8"/>
    <mergeCell ref="AY7:AY8"/>
    <mergeCell ref="Z7:Z8"/>
    <mergeCell ref="AA7:AA8"/>
    <mergeCell ref="AB7:AC7"/>
    <mergeCell ref="AD7:AD8"/>
    <mergeCell ref="AE7:AE8"/>
    <mergeCell ref="A1:Y2"/>
    <mergeCell ref="A3:Y3"/>
    <mergeCell ref="CA7:CA8"/>
    <mergeCell ref="CB7:CB8"/>
    <mergeCell ref="CA4:CD6"/>
    <mergeCell ref="BT7:BU7"/>
    <mergeCell ref="BR4:BU6"/>
    <mergeCell ref="CC7:CD7"/>
    <mergeCell ref="V4:Y6"/>
    <mergeCell ref="AX4:BA6"/>
    <mergeCell ref="BB4:BE6"/>
    <mergeCell ref="R4:U6"/>
    <mergeCell ref="BF4:BI6"/>
    <mergeCell ref="BJ4:BM6"/>
    <mergeCell ref="BN4:BQ6"/>
    <mergeCell ref="AZ7:BA7"/>
  </mergeCells>
  <printOptions horizontalCentered="1" verticalCentered="1"/>
  <pageMargins left="0" right="0" top="0" bottom="0" header="0.15748031496062992" footer="0"/>
  <pageSetup paperSize="9" scale="80" fitToHeight="2" orientation="landscape" r:id="rId1"/>
  <headerFooter alignWithMargins="0"/>
  <colBreaks count="3" manualBreakCount="3">
    <brk id="25" max="31" man="1"/>
    <brk id="49" max="31" man="1"/>
    <brk id="6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</vt:lpstr>
      <vt:lpstr>2 </vt:lpstr>
      <vt:lpstr> 3 </vt:lpstr>
      <vt:lpstr>4 </vt:lpstr>
      <vt:lpstr>5 </vt:lpstr>
      <vt:lpstr>6 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'1'!Область_печати</vt:lpstr>
      <vt:lpstr>'2 '!Область_печати</vt:lpstr>
      <vt:lpstr>'4 '!Область_печати</vt:lpstr>
      <vt:lpstr>'5 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Gorobets</dc:creator>
  <cp:lastModifiedBy>Ірина Горобець</cp:lastModifiedBy>
  <cp:lastPrinted>2018-01-18T13:17:34Z</cp:lastPrinted>
  <dcterms:created xsi:type="dcterms:W3CDTF">2016-02-04T07:51:20Z</dcterms:created>
  <dcterms:modified xsi:type="dcterms:W3CDTF">2018-01-19T12:42:28Z</dcterms:modified>
</cp:coreProperties>
</file>