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2760" yWindow="2040" windowWidth="15450" windowHeight="8940"/>
  </bookViews>
  <sheets>
    <sheet name="1" sheetId="9" r:id="rId1"/>
    <sheet name="2" sheetId="11" r:id="rId2"/>
    <sheet name="3" sheetId="15" r:id="rId3"/>
    <sheet name="4 " sheetId="5" r:id="rId4"/>
    <sheet name="5 " sheetId="4" r:id="rId5"/>
    <sheet name="6 " sheetId="12" r:id="rId6"/>
    <sheet name="7" sheetId="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2">#REF!</definedName>
    <definedName name="_lastColumn" localSheetId="3">#REF!</definedName>
    <definedName name="_lastColumn" localSheetId="4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1">'[1]Sheet1 (3)'!#REF!</definedName>
    <definedName name="date.e" localSheetId="2">'[2]Sheet1 (3)'!#REF!</definedName>
    <definedName name="date.e" localSheetId="3">'[1]Sheet1 (3)'!#REF!</definedName>
    <definedName name="date.e" localSheetId="4">'[1]Sheet1 (3)'!#REF!</definedName>
    <definedName name="date.e" localSheetId="5">'[3]Sheet1 (3)'!#REF!</definedName>
    <definedName name="date.e" localSheetId="6">'[2]Sheet1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'[1]Sheet1 (2)'!#REF!</definedName>
    <definedName name="date_e" localSheetId="4">'[1]Sheet1 (2)'!#REF!</definedName>
    <definedName name="date_e" localSheetId="5">'[3]Sheet1 (2)'!#REF!</definedName>
    <definedName name="date_e" localSheetId="6">'[2]Sheet1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[4]Sheet3!$A$3</definedName>
    <definedName name="hjj" localSheetId="3">[5]Sheet3!$A$3</definedName>
    <definedName name="hjj" localSheetId="4">[5]Sheet3!$A$3</definedName>
    <definedName name="hjj" localSheetId="5">[6]Sheet3!$A$3</definedName>
    <definedName name="hjj">[7]Sheet3!$A$3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'[1]Sheet1 (2)'!#REF!</definedName>
    <definedName name="lcz" localSheetId="4">'[1]Sheet1 (2)'!#REF!</definedName>
    <definedName name="lcz" localSheetId="5">'[3]Sheet1 (2)'!#REF!</definedName>
    <definedName name="lcz" localSheetId="6">'[2]Sheet1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'2'!$A$1:$I$34</definedName>
    <definedName name="_xlnm.Print_Area" localSheetId="2">'3'!$A$1:$F$28</definedName>
    <definedName name="_xlnm.Print_Area" localSheetId="3">'4 '!$A$1:$E$25</definedName>
    <definedName name="_xlnm.Print_Area" localSheetId="4">'5 '!$A$1:$E$15</definedName>
    <definedName name="_xlnm.Print_Area" localSheetId="5">'6 '!$A$1:$E$28</definedName>
    <definedName name="_xlnm.Print_Area" localSheetId="6">'7'!$A$1:$BQ$30</definedName>
    <definedName name="олд" localSheetId="1">'[3]Sheet1 (3)'!#REF!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[8]Sheet3!$A$2</definedName>
    <definedName name="ц" localSheetId="3">[9]Sheet3!$A$2</definedName>
    <definedName name="ц" localSheetId="4">[9]Sheet3!$A$2</definedName>
    <definedName name="ц" localSheetId="5">[10]Sheet3!$A$2</definedName>
    <definedName name="ц">[11]Sheet3!$A$2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J28" i="15" l="1"/>
  <c r="I28" i="15"/>
  <c r="F28" i="15"/>
  <c r="E28" i="15"/>
  <c r="J27" i="15"/>
  <c r="I27" i="15"/>
  <c r="F27" i="15"/>
  <c r="E27" i="15"/>
  <c r="J26" i="15"/>
  <c r="I26" i="15"/>
  <c r="F26" i="15"/>
  <c r="J25" i="15"/>
  <c r="I25" i="15"/>
  <c r="F25" i="15"/>
  <c r="E25" i="15"/>
  <c r="J24" i="15"/>
  <c r="I24" i="15"/>
  <c r="F24" i="15"/>
  <c r="J23" i="15"/>
  <c r="I23" i="15"/>
  <c r="F23" i="15"/>
  <c r="J22" i="15"/>
  <c r="I22" i="15"/>
  <c r="F22" i="15"/>
  <c r="J21" i="15"/>
  <c r="I21" i="15"/>
  <c r="F21" i="15"/>
  <c r="E21" i="15"/>
  <c r="J20" i="15"/>
  <c r="I20" i="15"/>
  <c r="F20" i="15"/>
  <c r="E20" i="15"/>
  <c r="J19" i="15"/>
  <c r="I19" i="15"/>
  <c r="F19" i="15"/>
  <c r="J18" i="15"/>
  <c r="I18" i="15"/>
  <c r="F18" i="15"/>
  <c r="E18" i="15"/>
  <c r="J17" i="15"/>
  <c r="I17" i="15"/>
  <c r="F17" i="15"/>
  <c r="E17" i="15"/>
  <c r="J16" i="15"/>
  <c r="I16" i="15"/>
  <c r="F16" i="15"/>
  <c r="E16" i="15"/>
  <c r="J15" i="15"/>
  <c r="I15" i="15"/>
  <c r="F15" i="15"/>
  <c r="E15" i="15"/>
  <c r="J14" i="15"/>
  <c r="I14" i="15"/>
  <c r="F14" i="15"/>
  <c r="E14" i="15"/>
  <c r="J13" i="15"/>
  <c r="I13" i="15"/>
  <c r="F13" i="15"/>
  <c r="E13" i="15"/>
  <c r="J12" i="15"/>
  <c r="I12" i="15"/>
  <c r="F12" i="15"/>
  <c r="J11" i="15"/>
  <c r="I11" i="15"/>
  <c r="F11" i="15"/>
  <c r="E11" i="15"/>
  <c r="J10" i="15"/>
  <c r="I10" i="15"/>
  <c r="F10" i="15"/>
  <c r="E10" i="15"/>
  <c r="J9" i="15"/>
  <c r="I9" i="15"/>
  <c r="F9" i="15"/>
  <c r="E9" i="15"/>
  <c r="J8" i="15"/>
  <c r="I8" i="15"/>
  <c r="F8" i="15"/>
  <c r="D7" i="15"/>
  <c r="H27" i="15" s="1"/>
  <c r="C7" i="15"/>
  <c r="W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9" i="1"/>
  <c r="BK10" i="1"/>
  <c r="BK11" i="1"/>
  <c r="BK13" i="1"/>
  <c r="BK14" i="1"/>
  <c r="BK15" i="1"/>
  <c r="BK16" i="1"/>
  <c r="BK17" i="1"/>
  <c r="BK18" i="1"/>
  <c r="BK20" i="1"/>
  <c r="BK21" i="1"/>
  <c r="BK22" i="1"/>
  <c r="BK23" i="1"/>
  <c r="BK24" i="1"/>
  <c r="BK25" i="1"/>
  <c r="BK26" i="1"/>
  <c r="BK27" i="1"/>
  <c r="BK28" i="1"/>
  <c r="BK29" i="1"/>
  <c r="BK30" i="1"/>
  <c r="BM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F7" i="15" l="1"/>
  <c r="H8" i="15"/>
  <c r="H10" i="15"/>
  <c r="H13" i="15"/>
  <c r="H15" i="15"/>
  <c r="H17" i="15"/>
  <c r="H20" i="15"/>
  <c r="H25" i="15"/>
  <c r="H26" i="15"/>
  <c r="H28" i="15"/>
  <c r="E7" i="15"/>
  <c r="H9" i="15"/>
  <c r="H11" i="15"/>
  <c r="H12" i="15"/>
  <c r="H14" i="15"/>
  <c r="H16" i="15"/>
  <c r="H18" i="15"/>
  <c r="H19" i="15"/>
  <c r="H21" i="15"/>
  <c r="H22" i="15"/>
  <c r="H23" i="15"/>
  <c r="H24" i="15"/>
  <c r="T29" i="1"/>
  <c r="T27" i="1"/>
  <c r="T25" i="1"/>
  <c r="T23" i="1"/>
  <c r="T21" i="1"/>
  <c r="T19" i="1"/>
  <c r="T17" i="1"/>
  <c r="T15" i="1"/>
  <c r="T13" i="1"/>
  <c r="T11" i="1"/>
  <c r="T30" i="1"/>
  <c r="T28" i="1"/>
  <c r="T26" i="1"/>
  <c r="T24" i="1"/>
  <c r="T22" i="1"/>
  <c r="T20" i="1"/>
  <c r="T18" i="1"/>
  <c r="T16" i="1"/>
  <c r="T14" i="1"/>
  <c r="T12" i="1"/>
  <c r="T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D27" i="12" l="1"/>
  <c r="E26" i="12"/>
  <c r="D26" i="12"/>
  <c r="E25" i="12"/>
  <c r="D25" i="12"/>
  <c r="E24" i="12"/>
  <c r="D24" i="12"/>
  <c r="D19" i="12"/>
  <c r="E18" i="12"/>
  <c r="D18" i="12"/>
  <c r="E17" i="12"/>
  <c r="D17" i="12"/>
  <c r="E16" i="12"/>
  <c r="D16" i="12"/>
  <c r="E15" i="12"/>
  <c r="D15" i="12"/>
  <c r="E14" i="12"/>
  <c r="E13" i="12"/>
  <c r="D13" i="12"/>
  <c r="E12" i="12"/>
  <c r="D12" i="12"/>
  <c r="E11" i="12"/>
  <c r="D11" i="12"/>
  <c r="E10" i="12"/>
  <c r="D10" i="12"/>
  <c r="E8" i="12"/>
  <c r="D8" i="12"/>
  <c r="E7" i="12"/>
  <c r="D7" i="12"/>
  <c r="E6" i="12"/>
  <c r="D6" i="12"/>
  <c r="E5" i="12"/>
  <c r="D5" i="12"/>
  <c r="AO10" i="1" l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N11" i="1"/>
  <c r="AN13" i="1"/>
  <c r="AN14" i="1"/>
  <c r="AN17" i="1"/>
  <c r="AN18" i="1"/>
  <c r="AN20" i="1"/>
  <c r="AN21" i="1"/>
  <c r="AN22" i="1"/>
  <c r="AN23" i="1"/>
  <c r="AN24" i="1"/>
  <c r="AN25" i="1"/>
  <c r="AN26" i="1"/>
  <c r="AN27" i="1"/>
  <c r="AN28" i="1"/>
  <c r="AN30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L10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R10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J10" i="1"/>
  <c r="AJ11" i="1"/>
  <c r="AJ12" i="1"/>
  <c r="AJ13" i="1"/>
  <c r="AJ14" i="1"/>
  <c r="AJ15" i="1"/>
  <c r="AJ17" i="1"/>
  <c r="AJ18" i="1"/>
  <c r="AJ19" i="1"/>
  <c r="AJ20" i="1"/>
  <c r="AJ21" i="1"/>
  <c r="AJ23" i="1"/>
  <c r="AJ25" i="1"/>
  <c r="AJ26" i="1"/>
  <c r="AJ27" i="1"/>
  <c r="AJ28" i="1"/>
  <c r="AJ29" i="1"/>
  <c r="AJ30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P12" i="1"/>
  <c r="P13" i="1"/>
  <c r="P15" i="1"/>
  <c r="P16" i="1"/>
  <c r="P17" i="1"/>
  <c r="P20" i="1"/>
  <c r="P21" i="1"/>
  <c r="P22" i="1"/>
  <c r="P23" i="1"/>
  <c r="P24" i="1"/>
  <c r="P25" i="1"/>
  <c r="P26" i="1"/>
  <c r="P27" i="1"/>
  <c r="P28" i="1"/>
  <c r="P29" i="1"/>
  <c r="P30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10" i="1"/>
  <c r="X12" i="1"/>
  <c r="X16" i="1"/>
  <c r="X17" i="1"/>
  <c r="X18" i="1"/>
  <c r="X19" i="1"/>
  <c r="X20" i="1"/>
  <c r="X22" i="1"/>
  <c r="X23" i="1"/>
  <c r="X25" i="1"/>
  <c r="X27" i="1"/>
  <c r="X28" i="1"/>
  <c r="X30" i="1"/>
  <c r="E8" i="4" l="1"/>
  <c r="E9" i="4"/>
  <c r="E10" i="4"/>
  <c r="E11" i="4"/>
  <c r="E12" i="4"/>
  <c r="E13" i="4"/>
  <c r="E14" i="4"/>
  <c r="E15" i="4"/>
  <c r="D8" i="4"/>
  <c r="D9" i="4"/>
  <c r="D10" i="4"/>
  <c r="D11" i="4"/>
  <c r="D12" i="4"/>
  <c r="D13" i="4"/>
  <c r="D14" i="4"/>
  <c r="D15" i="4"/>
  <c r="E9" i="5"/>
  <c r="E12" i="5"/>
  <c r="E16" i="5"/>
  <c r="E17" i="5"/>
  <c r="E19" i="5"/>
  <c r="E21" i="5"/>
  <c r="E22" i="5"/>
  <c r="E24" i="5"/>
  <c r="E25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E7" i="5" l="1"/>
  <c r="BQ10" i="1" l="1"/>
  <c r="BQ9" i="1"/>
  <c r="D7" i="4" l="1"/>
  <c r="E7" i="4"/>
  <c r="C6" i="5" l="1"/>
  <c r="B6" i="5"/>
  <c r="C6" i="4"/>
  <c r="B6" i="4"/>
  <c r="E6" i="5" l="1"/>
  <c r="D6" i="5"/>
  <c r="E6" i="4"/>
  <c r="D6" i="4"/>
  <c r="AI9" i="1" l="1"/>
  <c r="AH9" i="1"/>
  <c r="AE9" i="1"/>
  <c r="AD9" i="1"/>
  <c r="AA9" i="1"/>
  <c r="Z9" i="1"/>
  <c r="AK9" i="1" l="1"/>
  <c r="AG9" i="1"/>
  <c r="AC9" i="1"/>
  <c r="AB9" i="1"/>
  <c r="AF9" i="1"/>
  <c r="AJ9" i="1"/>
  <c r="BH9" i="1"/>
  <c r="AN10" i="1" l="1"/>
  <c r="Y10" i="1"/>
  <c r="AQ9" i="1" l="1"/>
  <c r="AP9" i="1"/>
  <c r="AS9" i="1" l="1"/>
  <c r="AR9" i="1"/>
  <c r="AT9" i="1" l="1"/>
  <c r="AU9" i="1"/>
  <c r="BB9" i="1"/>
  <c r="BC9" i="1"/>
  <c r="V9" i="1"/>
  <c r="AL9" i="1"/>
  <c r="BI9" i="1"/>
  <c r="AX9" i="1"/>
  <c r="N9" i="1" l="1"/>
  <c r="O9" i="1"/>
  <c r="F9" i="1"/>
  <c r="K9" i="1"/>
  <c r="J9" i="1"/>
  <c r="G9" i="1"/>
  <c r="AY9" i="1"/>
  <c r="BJ9" i="1"/>
  <c r="AM9" i="1"/>
  <c r="C9" i="1"/>
  <c r="B9" i="1"/>
  <c r="S9" i="1" l="1"/>
  <c r="R9" i="1"/>
  <c r="BL9" i="1"/>
  <c r="BK9" i="1"/>
  <c r="BE9" i="1"/>
  <c r="BD9" i="1"/>
  <c r="BA9" i="1"/>
  <c r="AZ9" i="1"/>
  <c r="AW9" i="1"/>
  <c r="AV9" i="1"/>
  <c r="AO9" i="1"/>
  <c r="AN9" i="1"/>
  <c r="Y9" i="1"/>
  <c r="X9" i="1"/>
  <c r="Q9" i="1"/>
  <c r="P9" i="1"/>
  <c r="M9" i="1"/>
  <c r="L9" i="1"/>
  <c r="I9" i="1"/>
  <c r="H9" i="1"/>
  <c r="E9" i="1"/>
  <c r="D9" i="1"/>
  <c r="T9" i="1" l="1"/>
</calcChain>
</file>

<file path=xl/sharedStrings.xml><?xml version="1.0" encoding="utf-8"?>
<sst xmlns="http://schemas.openxmlformats.org/spreadsheetml/2006/main" count="320" uniqueCount="208">
  <si>
    <t>Продовження</t>
  </si>
  <si>
    <t>Кількість вакансій, одиниць</t>
  </si>
  <si>
    <t>у порівнянні з минулим роком</t>
  </si>
  <si>
    <t>Усього</t>
  </si>
  <si>
    <t xml:space="preserve"> + (-)</t>
  </si>
  <si>
    <t>%</t>
  </si>
  <si>
    <t>А</t>
  </si>
  <si>
    <t>Бердичівський МЦЗ</t>
  </si>
  <si>
    <t>Житомирський МЦЗ</t>
  </si>
  <si>
    <t>Коростенський МЦЗ</t>
  </si>
  <si>
    <t>Нов.-Волинський МЦЗ</t>
  </si>
  <si>
    <t>Житомирський ОЦЗ</t>
  </si>
  <si>
    <t>Чисельність  осіб, які брали участь у громадських  та інших роботах тимчасового характеру</t>
  </si>
  <si>
    <t>Працевлаштовано з компенсацією витрат роботодавцю єдиного внеску, осіб</t>
  </si>
  <si>
    <t>Кількість роботодавців, які надали інформацію про вакансії</t>
  </si>
  <si>
    <t>Брусилівська районна філія</t>
  </si>
  <si>
    <t>Овруцька районна філія</t>
  </si>
  <si>
    <t>Діяльність державної служби зайнятості</t>
  </si>
  <si>
    <t>Показник</t>
  </si>
  <si>
    <t>зміна значення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</si>
  <si>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</si>
  <si>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</si>
  <si>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</si>
  <si>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2018 р.</t>
  </si>
  <si>
    <t>Середній розмір заробітної плати у вакансіях, грн.</t>
  </si>
  <si>
    <t>Кількість претендентів на одну вакансію, особи</t>
  </si>
  <si>
    <t>Мали статус безробітного, осіб</t>
  </si>
  <si>
    <t>Працевлаштовано шляхом одноразової виплати допомоги по безробіттю, осіб</t>
  </si>
  <si>
    <t>з них працевлаштовано до набуття статусу,                                     осіб</t>
  </si>
  <si>
    <t>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</si>
  <si>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</si>
  <si>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</si>
  <si>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</si>
  <si>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</si>
  <si>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</si>
  <si>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 xml:space="preserve"> + (-)                            осіб</t>
  </si>
  <si>
    <t>Отримували допомогу по безробіттю, осіб</t>
  </si>
  <si>
    <t>Кількість вакансій по формі 3-ПН, одиниць</t>
  </si>
  <si>
    <t>(за професійними групами)</t>
  </si>
  <si>
    <t>Зміна значення</t>
  </si>
  <si>
    <t>+ (-)</t>
  </si>
  <si>
    <t xml:space="preserve">Усього 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</si>
  <si>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</si>
  <si>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</si>
  <si>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</si>
  <si>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</si>
  <si>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</si>
  <si>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</si>
  <si>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</si>
  <si>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</si>
  <si>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</si>
  <si>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</si>
  <si>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</si>
  <si>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</si>
  <si>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</si>
  <si>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</si>
  <si>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</si>
  <si>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</si>
  <si>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</si>
  <si>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</si>
  <si>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</si>
  <si>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</si>
  <si>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</si>
  <si>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</si>
  <si>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</si>
  <si>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</si>
  <si>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</si>
  <si>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</si>
  <si>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</si>
  <si>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</si>
  <si>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</si>
  <si>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Інформація щодо запланованого масового вивільнення працівників </t>
  </si>
  <si>
    <t>особи</t>
  </si>
  <si>
    <t xml:space="preserve"> +(-)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</si>
  <si>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</si>
  <si>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</si>
  <si>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</si>
  <si>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</si>
  <si>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</si>
  <si>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</si>
  <si>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</si>
  <si>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</si>
  <si>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</si>
  <si>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</si>
  <si>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</si>
  <si>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</si>
  <si>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</si>
  <si>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</si>
  <si>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</si>
  <si>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</si>
  <si>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</si>
  <si>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</si>
  <si>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</si>
  <si>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</si>
  <si>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</si>
  <si>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</si>
  <si>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</si>
  <si>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</si>
  <si>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</si>
  <si>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</si>
  <si>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</si>
  <si>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</si>
  <si>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</si>
  <si>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</si>
  <si>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</si>
  <si>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</si>
  <si>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 xml:space="preserve"> 2017 р.</t>
  </si>
  <si>
    <t>(тис.осіб)</t>
  </si>
  <si>
    <t>(відсотки)</t>
  </si>
  <si>
    <t xml:space="preserve">Київська </t>
  </si>
  <si>
    <r>
      <t xml:space="preserve">Економічна активність населення у віці 15-70 років </t>
    </r>
    <r>
      <rPr>
        <b/>
        <u/>
        <sz val="14"/>
        <color theme="1"/>
        <rFont val="Times New Roman"/>
        <family val="1"/>
        <charset val="204"/>
      </rPr>
      <t>по Житомирській області</t>
    </r>
  </si>
  <si>
    <t>2010 рік</t>
  </si>
  <si>
    <t>2011 рік</t>
  </si>
  <si>
    <t>2012 рік</t>
  </si>
  <si>
    <t>2013 рік</t>
  </si>
  <si>
    <t>2014 рік</t>
  </si>
  <si>
    <t>2015 рік</t>
  </si>
  <si>
    <t>2016 рік</t>
  </si>
  <si>
    <t>Економічно активне населення, (тис.осіб)</t>
  </si>
  <si>
    <t>Рівень економічної активності населення, (%)</t>
  </si>
  <si>
    <t>Населення, зайняте економічною діяльністю, (тис.осіб)</t>
  </si>
  <si>
    <t>Рівень зайнятості населення, (%)</t>
  </si>
  <si>
    <t>Безробітне населення (за методологією МОП), (тис.осіб)</t>
  </si>
  <si>
    <t>Рівень безробіття населення (за методологією МОП), (%)</t>
  </si>
  <si>
    <t>Економічно неактивне населення, (тис.осіб)</t>
  </si>
  <si>
    <t xml:space="preserve"> + (-)                      осіб</t>
  </si>
  <si>
    <t>які навчаються в навчальних закладах різних типів</t>
  </si>
  <si>
    <t xml:space="preserve">з них, особи </t>
  </si>
  <si>
    <t>2017 рік</t>
  </si>
  <si>
    <t>Баранівська районна філія</t>
  </si>
  <si>
    <t>Попільнянська районна філія</t>
  </si>
  <si>
    <t>Романівська районна філія</t>
  </si>
  <si>
    <t>Ружинська районна філія</t>
  </si>
  <si>
    <t>Андрушівська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</si>
  <si>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</si>
  <si>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</si>
  <si>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</si>
  <si>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</si>
  <si>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</si>
  <si>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Радомишльська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</si>
  <si>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</si>
  <si>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</si>
  <si>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</si>
  <si>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</si>
  <si>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 xml:space="preserve"> 2018 р.</t>
  </si>
  <si>
    <t>за формою 3-ПН</t>
  </si>
  <si>
    <t>2019 р.</t>
  </si>
  <si>
    <t>9 місяців 2017 року</t>
  </si>
  <si>
    <t>9 місяців 2018 року</t>
  </si>
  <si>
    <t>за 9 місяців 2017 -2018 рр.</t>
  </si>
  <si>
    <t xml:space="preserve">Інформація щодо запланованого масового вивільнення працівників                                                                                             </t>
  </si>
  <si>
    <t>2018 рік</t>
  </si>
  <si>
    <t>у 29 р.</t>
  </si>
  <si>
    <t>2019 рік</t>
  </si>
  <si>
    <t>-</t>
  </si>
  <si>
    <t>у 2,2 р.</t>
  </si>
  <si>
    <t>у 10,7 р.</t>
  </si>
  <si>
    <t>у 2,9р.</t>
  </si>
  <si>
    <t>у 8,6 р.</t>
  </si>
  <si>
    <t>у 9 р.</t>
  </si>
  <si>
    <t>у 10,4 р.</t>
  </si>
  <si>
    <t>січень-лютий            2018 р.</t>
  </si>
  <si>
    <t>січень-лютий            2019 р.</t>
  </si>
  <si>
    <t>у 4,3 р.</t>
  </si>
  <si>
    <t>у 21 р.</t>
  </si>
  <si>
    <t>у 12,6 р.</t>
  </si>
  <si>
    <t>у 1,6 р.</t>
  </si>
  <si>
    <t>за січень - лютий  2018-2019 рр.</t>
  </si>
  <si>
    <t>Станом на 1 березня</t>
  </si>
  <si>
    <t xml:space="preserve"> у січні - лютому 2018 - 2019 рр.</t>
  </si>
  <si>
    <t>у 2,9 р.</t>
  </si>
  <si>
    <t>у 3,3 р.</t>
  </si>
  <si>
    <t>у 39,5 р.</t>
  </si>
  <si>
    <t>у 2,1 р.</t>
  </si>
  <si>
    <t>у 3,9 р.</t>
  </si>
  <si>
    <t>у 2,4 р.</t>
  </si>
  <si>
    <t>у 3,4 р.</t>
  </si>
  <si>
    <t xml:space="preserve"> у 4 р.</t>
  </si>
  <si>
    <t>у 2 р.</t>
  </si>
  <si>
    <t xml:space="preserve"> у 2,2 р.</t>
  </si>
  <si>
    <t xml:space="preserve"> у 2,5 р.</t>
  </si>
  <si>
    <t>у 17,9 р.</t>
  </si>
  <si>
    <t>у 2,8 р.</t>
  </si>
  <si>
    <t>107</t>
  </si>
  <si>
    <t>+ 724 грн.</t>
  </si>
  <si>
    <t>у 3 р.</t>
  </si>
  <si>
    <t>+ 628 грн.</t>
  </si>
  <si>
    <t>без змін</t>
  </si>
  <si>
    <t>у т.ч.</t>
  </si>
  <si>
    <r>
      <t xml:space="preserve">Мали статус безробітного, </t>
    </r>
    <r>
      <rPr>
        <i/>
        <sz val="11"/>
        <color theme="1"/>
        <rFont val="Times New Roman"/>
        <family val="1"/>
        <charset val="204"/>
      </rPr>
      <t>осіб</t>
    </r>
  </si>
  <si>
    <r>
      <t xml:space="preserve">зареєстровано з початку року, </t>
    </r>
    <r>
      <rPr>
        <i/>
        <sz val="11"/>
        <color theme="1"/>
        <rFont val="Times New Roman"/>
        <family val="1"/>
        <charset val="204"/>
      </rPr>
      <t>осіб</t>
    </r>
  </si>
  <si>
    <r>
      <t>Всього отримали роботу                                        (у т.ч. до набуття статусу безробітного),</t>
    </r>
    <r>
      <rPr>
        <i/>
        <sz val="11"/>
        <color theme="1"/>
        <rFont val="Times New Roman"/>
        <family val="1"/>
        <charset val="204"/>
      </rPr>
      <t xml:space="preserve"> осіб</t>
    </r>
  </si>
  <si>
    <t>Питома вага прцевлаштованих до набуття статусу безробітного, %</t>
  </si>
  <si>
    <t>різниця</t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</si>
  <si>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1"/>
        <color theme="1"/>
        <rFont val="Times New Roman"/>
        <family val="1"/>
        <charset val="204"/>
      </rPr>
      <t>осіб</t>
    </r>
  </si>
  <si>
    <r>
      <t xml:space="preserve">Кількість осіб, охоплених профорієнтаційними послугами, </t>
    </r>
    <r>
      <rPr>
        <i/>
        <sz val="11"/>
        <color theme="1"/>
        <rFont val="Times New Roman"/>
        <family val="1"/>
        <charset val="204"/>
      </rPr>
      <t>осіб</t>
    </r>
  </si>
  <si>
    <r>
      <t xml:space="preserve">які мали статус безробітного, </t>
    </r>
    <r>
      <rPr>
        <i/>
        <sz val="11"/>
        <color theme="1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</si>
  <si>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1"/>
        <color theme="1"/>
        <rFont val="Times New Roman"/>
        <family val="1"/>
        <charset val="204"/>
      </rPr>
      <t>одиниць</t>
    </r>
  </si>
  <si>
    <r>
      <t>Мають статус безробітного                                       на кінець періоду,</t>
    </r>
    <r>
      <rPr>
        <i/>
        <sz val="11"/>
        <color theme="1"/>
        <rFont val="Times New Roman"/>
        <family val="1"/>
        <charset val="204"/>
      </rPr>
      <t xml:space="preserve"> осіб</t>
    </r>
  </si>
  <si>
    <t>з них :</t>
  </si>
  <si>
    <r>
      <t xml:space="preserve">отримують допомогу по безробіттю, </t>
    </r>
    <r>
      <rPr>
        <i/>
        <sz val="11"/>
        <color theme="1"/>
        <rFont val="Times New Roman"/>
        <family val="1"/>
        <charset val="204"/>
      </rPr>
      <t>осіб</t>
    </r>
  </si>
  <si>
    <r>
      <t xml:space="preserve">Середній розмір допомоги по безробіттю у лютому, </t>
    </r>
    <r>
      <rPr>
        <i/>
        <sz val="11"/>
        <color theme="1"/>
        <rFont val="Times New Roman"/>
        <family val="1"/>
        <charset val="204"/>
      </rPr>
      <t xml:space="preserve"> грн.</t>
    </r>
  </si>
  <si>
    <t>з інших джерел</t>
  </si>
  <si>
    <r>
      <t xml:space="preserve">Кількість вакансій на кінець періоду,  </t>
    </r>
    <r>
      <rPr>
        <i/>
        <sz val="11"/>
        <color theme="1"/>
        <rFont val="Times New Roman"/>
        <family val="1"/>
        <charset val="204"/>
      </rPr>
      <t>одиниць</t>
    </r>
  </si>
  <si>
    <r>
      <t xml:space="preserve">Працевлаштовано до набуття статусу  безробітного, </t>
    </r>
    <r>
      <rPr>
        <i/>
        <sz val="11"/>
        <color theme="1"/>
        <rFont val="Times New Roman"/>
        <family val="1"/>
        <charset val="204"/>
      </rPr>
      <t>осіб</t>
    </r>
  </si>
  <si>
    <t xml:space="preserve">                                      Надання послуг державною службою зайнятості</t>
  </si>
  <si>
    <t>Середній розмір допомоги по безробіттю, грн.</t>
  </si>
  <si>
    <t xml:space="preserve"> -4,4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</si>
</sst>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0.0"/>
    <numFmt numFmtId="166" formatCode="#,##0.0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9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 Cyr"/>
      <charset val="204"/>
    </font>
    <font>
      <b/>
      <sz val="18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i/>
      <sz val="18"/>
      <name val="Times New Roman Cyr"/>
      <charset val="204"/>
    </font>
    <font>
      <sz val="8"/>
      <name val="Times New Roman Cyr"/>
      <family val="1"/>
      <charset val="204"/>
    </font>
    <font>
      <b/>
      <sz val="16"/>
      <name val="Times New Roman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b/>
      <sz val="14"/>
      <color theme="1"/>
      <name val="Times New Roman Cyr"/>
      <charset val="204"/>
    </font>
    <font>
      <sz val="12"/>
      <name val="Times New Roman Cyr"/>
      <family val="1"/>
      <charset val="204"/>
    </font>
    <font>
      <sz val="14"/>
      <color theme="1"/>
      <name val="Times New Roman Cyr"/>
      <charset val="204"/>
    </font>
    <font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 Cyr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6">
    <xf numFmtId="0" fontId="0" fillId="0" borderId="0"/>
    <xf numFmtId="0" fontId="6" fillId="0" borderId="0"/>
    <xf numFmtId="0" fontId="13" fillId="0" borderId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4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3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3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3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15" fillId="37" borderId="0" applyNumberFormat="0" applyBorder="0" applyAlignment="0" applyProtection="0"/>
    <xf numFmtId="0" fontId="15" fillId="43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3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15" fillId="37" borderId="0" applyNumberFormat="0" applyBorder="0" applyAlignment="0" applyProtection="0"/>
    <xf numFmtId="0" fontId="15" fillId="43" borderId="0" applyNumberFormat="0" applyBorder="0" applyAlignment="0" applyProtection="0"/>
    <xf numFmtId="0" fontId="15" fillId="39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52" borderId="13" applyNumberFormat="0" applyAlignment="0" applyProtection="0"/>
    <xf numFmtId="0" fontId="17" fillId="53" borderId="13" applyNumberFormat="0" applyAlignment="0" applyProtection="0"/>
    <xf numFmtId="0" fontId="18" fillId="54" borderId="14" applyNumberFormat="0" applyAlignment="0" applyProtection="0"/>
    <xf numFmtId="0" fontId="18" fillId="55" borderId="14" applyNumberFormat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13" applyNumberFormat="0" applyAlignment="0" applyProtection="0"/>
    <xf numFmtId="0" fontId="24" fillId="13" borderId="13" applyNumberFormat="0" applyAlignment="0" applyProtection="0"/>
    <xf numFmtId="0" fontId="25" fillId="0" borderId="18" applyNumberFormat="0" applyFill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9" borderId="19" applyNumberFormat="0" applyAlignment="0" applyProtection="0"/>
    <xf numFmtId="0" fontId="14" fillId="60" borderId="19" applyNumberFormat="0" applyFont="0" applyAlignment="0" applyProtection="0"/>
    <xf numFmtId="0" fontId="27" fillId="52" borderId="20" applyNumberFormat="0" applyAlignment="0" applyProtection="0"/>
    <xf numFmtId="0" fontId="27" fillId="53" borderId="20" applyNumberFormat="0" applyAlignment="0" applyProtection="0"/>
    <xf numFmtId="0" fontId="28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15" fillId="61" borderId="0" applyNumberFormat="0" applyBorder="0" applyAlignment="0" applyProtection="0"/>
    <xf numFmtId="0" fontId="15" fillId="45" borderId="0" applyNumberFormat="0" applyBorder="0" applyAlignment="0" applyProtection="0"/>
    <xf numFmtId="0" fontId="15" fillId="62" borderId="0" applyNumberFormat="0" applyBorder="0" applyAlignment="0" applyProtection="0"/>
    <xf numFmtId="0" fontId="15" fillId="47" borderId="0" applyNumberFormat="0" applyBorder="0" applyAlignment="0" applyProtection="0"/>
    <xf numFmtId="0" fontId="15" fillId="63" borderId="0" applyNumberFormat="0" applyBorder="0" applyAlignment="0" applyProtection="0"/>
    <xf numFmtId="0" fontId="15" fillId="49" borderId="0" applyNumberFormat="0" applyBorder="0" applyAlignment="0" applyProtection="0"/>
    <xf numFmtId="0" fontId="15" fillId="41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15" fillId="37" borderId="0" applyNumberFormat="0" applyBorder="0" applyAlignment="0" applyProtection="0"/>
    <xf numFmtId="0" fontId="15" fillId="64" borderId="0" applyNumberFormat="0" applyBorder="0" applyAlignment="0" applyProtection="0"/>
    <xf numFmtId="0" fontId="15" fillId="51" borderId="0" applyNumberFormat="0" applyBorder="0" applyAlignment="0" applyProtection="0"/>
    <xf numFmtId="0" fontId="15" fillId="61" borderId="0" applyNumberFormat="0" applyBorder="0" applyAlignment="0" applyProtection="0"/>
    <xf numFmtId="0" fontId="15" fillId="45" borderId="0" applyNumberFormat="0" applyBorder="0" applyAlignment="0" applyProtection="0"/>
    <xf numFmtId="0" fontId="15" fillId="62" borderId="0" applyNumberFormat="0" applyBorder="0" applyAlignment="0" applyProtection="0"/>
    <xf numFmtId="0" fontId="15" fillId="47" borderId="0" applyNumberFormat="0" applyBorder="0" applyAlignment="0" applyProtection="0"/>
    <xf numFmtId="0" fontId="15" fillId="63" borderId="0" applyNumberFormat="0" applyBorder="0" applyAlignment="0" applyProtection="0"/>
    <xf numFmtId="0" fontId="15" fillId="49" borderId="0" applyNumberFormat="0" applyBorder="0" applyAlignment="0" applyProtection="0"/>
    <xf numFmtId="0" fontId="15" fillId="41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15" fillId="37" borderId="0" applyNumberFormat="0" applyBorder="0" applyAlignment="0" applyProtection="0"/>
    <xf numFmtId="0" fontId="15" fillId="64" borderId="0" applyNumberFormat="0" applyBorder="0" applyAlignment="0" applyProtection="0"/>
    <xf numFmtId="0" fontId="15" fillId="51" borderId="0" applyNumberFormat="0" applyBorder="0" applyAlignment="0" applyProtection="0"/>
    <xf numFmtId="0" fontId="24" fillId="19" borderId="13" applyNumberFormat="0" applyAlignment="0" applyProtection="0"/>
    <xf numFmtId="0" fontId="24" fillId="13" borderId="13" applyNumberFormat="0" applyAlignment="0" applyProtection="0"/>
    <xf numFmtId="0" fontId="24" fillId="13" borderId="13" applyNumberFormat="0" applyAlignment="0" applyProtection="0"/>
    <xf numFmtId="0" fontId="27" fillId="65" borderId="20" applyNumberFormat="0" applyAlignment="0" applyProtection="0"/>
    <xf numFmtId="0" fontId="27" fillId="53" borderId="20" applyNumberFormat="0" applyAlignment="0" applyProtection="0"/>
    <xf numFmtId="0" fontId="17" fillId="65" borderId="13" applyNumberFormat="0" applyAlignment="0" applyProtection="0"/>
    <xf numFmtId="0" fontId="17" fillId="53" borderId="13" applyNumberFormat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10" fillId="0" borderId="0"/>
    <xf numFmtId="0" fontId="25" fillId="0" borderId="18" applyNumberFormat="0" applyFill="0" applyAlignment="0" applyProtection="0"/>
    <xf numFmtId="0" fontId="29" fillId="0" borderId="21" applyNumberFormat="0" applyFill="0" applyAlignment="0" applyProtection="0"/>
    <xf numFmtId="0" fontId="18" fillId="66" borderId="14" applyNumberFormat="0" applyAlignment="0" applyProtection="0"/>
    <xf numFmtId="0" fontId="18" fillId="55" borderId="14" applyNumberFormat="0" applyAlignment="0" applyProtection="0"/>
    <xf numFmtId="0" fontId="18" fillId="55" borderId="14" applyNumberFormat="0" applyAlignment="0" applyProtection="0"/>
    <xf numFmtId="0" fontId="28" fillId="0" borderId="0" applyNumberFormat="0" applyFill="0" applyBorder="0" applyAlignment="0" applyProtection="0"/>
    <xf numFmtId="0" fontId="26" fillId="67" borderId="0" applyNumberFormat="0" applyBorder="0" applyAlignment="0" applyProtection="0"/>
    <xf numFmtId="0" fontId="26" fillId="57" borderId="0" applyNumberFormat="0" applyBorder="0" applyAlignment="0" applyProtection="0"/>
    <xf numFmtId="0" fontId="17" fillId="65" borderId="13" applyNumberFormat="0" applyAlignment="0" applyProtection="0"/>
    <xf numFmtId="0" fontId="17" fillId="53" borderId="13" applyNumberFormat="0" applyAlignment="0" applyProtection="0"/>
    <xf numFmtId="0" fontId="29" fillId="0" borderId="21" applyNumberFormat="0" applyFill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60" borderId="19" applyNumberFormat="0" applyFont="0" applyAlignment="0" applyProtection="0"/>
    <xf numFmtId="0" fontId="14" fillId="60" borderId="19" applyNumberFormat="0" applyFont="0" applyAlignment="0" applyProtection="0"/>
    <xf numFmtId="0" fontId="14" fillId="59" borderId="19" applyNumberFormat="0" applyAlignment="0" applyProtection="0"/>
    <xf numFmtId="0" fontId="14" fillId="60" borderId="19" applyNumberFormat="0" applyFont="0" applyAlignment="0" applyProtection="0"/>
    <xf numFmtId="0" fontId="14" fillId="60" borderId="19" applyNumberFormat="0" applyFont="0" applyAlignment="0" applyProtection="0"/>
    <xf numFmtId="0" fontId="14" fillId="60" borderId="19" applyNumberFormat="0" applyFont="0" applyAlignment="0" applyProtection="0"/>
    <xf numFmtId="0" fontId="14" fillId="59" borderId="19" applyNumberFormat="0" applyAlignment="0" applyProtection="0"/>
    <xf numFmtId="0" fontId="14" fillId="60" borderId="19" applyNumberFormat="0" applyFont="0" applyAlignment="0" applyProtection="0"/>
    <xf numFmtId="0" fontId="27" fillId="65" borderId="20" applyNumberFormat="0" applyAlignment="0" applyProtection="0"/>
    <xf numFmtId="0" fontId="27" fillId="53" borderId="20" applyNumberFormat="0" applyAlignment="0" applyProtection="0"/>
    <xf numFmtId="0" fontId="26" fillId="67" borderId="0" applyNumberFormat="0" applyBorder="0" applyAlignment="0" applyProtection="0"/>
    <xf numFmtId="0" fontId="26" fillId="57" borderId="0" applyNumberFormat="0" applyBorder="0" applyAlignment="0" applyProtection="0"/>
    <xf numFmtId="0" fontId="10" fillId="0" borderId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5" fillId="0" borderId="0"/>
    <xf numFmtId="0" fontId="11" fillId="0" borderId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58" borderId="0" applyNumberFormat="0" applyBorder="0" applyAlignment="0" applyProtection="0"/>
    <xf numFmtId="0" fontId="14" fillId="10" borderId="0" applyNumberFormat="0" applyBorder="0" applyAlignment="0" applyProtection="0"/>
    <xf numFmtId="0" fontId="14" fillId="56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8" borderId="0" applyNumberFormat="0" applyBorder="0" applyAlignment="0" applyProtection="0"/>
    <xf numFmtId="0" fontId="15" fillId="10" borderId="0" applyNumberFormat="0" applyBorder="0" applyAlignment="0" applyProtection="0"/>
    <xf numFmtId="0" fontId="15" fillId="50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68" borderId="0" applyNumberFormat="0" applyBorder="0" applyAlignment="0" applyProtection="0"/>
    <xf numFmtId="0" fontId="15" fillId="50" borderId="0" applyNumberFormat="0" applyBorder="0" applyAlignment="0" applyProtection="0"/>
    <xf numFmtId="0" fontId="15" fillId="26" borderId="0" applyNumberFormat="0" applyBorder="0" applyAlignment="0" applyProtection="0"/>
    <xf numFmtId="0" fontId="15" fillId="69" borderId="0" applyNumberFormat="0" applyBorder="0" applyAlignment="0" applyProtection="0"/>
    <xf numFmtId="0" fontId="15" fillId="46" borderId="0" applyNumberFormat="0" applyBorder="0" applyAlignment="0" applyProtection="0"/>
    <xf numFmtId="0" fontId="16" fillId="8" borderId="0" applyNumberFormat="0" applyBorder="0" applyAlignment="0" applyProtection="0"/>
    <xf numFmtId="0" fontId="39" fillId="70" borderId="13" applyNumberFormat="0" applyAlignment="0" applyProtection="0"/>
    <xf numFmtId="0" fontId="20" fillId="10" borderId="0" applyNumberFormat="0" applyBorder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24" fillId="56" borderId="13" applyNumberFormat="0" applyAlignment="0" applyProtection="0"/>
    <xf numFmtId="0" fontId="30" fillId="0" borderId="25" applyNumberFormat="0" applyFill="0" applyAlignment="0" applyProtection="0"/>
    <xf numFmtId="0" fontId="43" fillId="56" borderId="0" applyNumberFormat="0" applyBorder="0" applyAlignment="0" applyProtection="0"/>
    <xf numFmtId="0" fontId="11" fillId="0" borderId="0"/>
    <xf numFmtId="0" fontId="11" fillId="58" borderId="19" applyNumberFormat="0" applyFont="0" applyAlignment="0" applyProtection="0"/>
    <xf numFmtId="0" fontId="27" fillId="70" borderId="20" applyNumberFormat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26" borderId="0" applyNumberFormat="0" applyBorder="0" applyAlignment="0" applyProtection="0"/>
    <xf numFmtId="0" fontId="15" fillId="32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8" borderId="0" applyNumberFormat="0" applyBorder="0" applyAlignment="0" applyProtection="0"/>
    <xf numFmtId="0" fontId="15" fillId="44" borderId="0" applyNumberFormat="0" applyBorder="0" applyAlignment="0" applyProtection="0"/>
    <xf numFmtId="0" fontId="15" fillId="46" borderId="0" applyNumberFormat="0" applyBorder="0" applyAlignment="0" applyProtection="0"/>
    <xf numFmtId="0" fontId="15" fillId="48" borderId="0" applyNumberFormat="0" applyBorder="0" applyAlignment="0" applyProtection="0"/>
    <xf numFmtId="0" fontId="15" fillId="34" borderId="0" applyNumberFormat="0" applyBorder="0" applyAlignment="0" applyProtection="0"/>
    <xf numFmtId="0" fontId="15" fillId="50" borderId="0" applyNumberFormat="0" applyBorder="0" applyAlignment="0" applyProtection="0"/>
    <xf numFmtId="0" fontId="16" fillId="4" borderId="0" applyNumberFormat="0" applyBorder="0" applyAlignment="0" applyProtection="0"/>
    <xf numFmtId="0" fontId="17" fillId="52" borderId="13" applyNumberFormat="0" applyAlignment="0" applyProtection="0"/>
    <xf numFmtId="0" fontId="20" fillId="6" borderId="0" applyNumberFormat="0" applyBorder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13" applyNumberFormat="0" applyAlignment="0" applyProtection="0"/>
    <xf numFmtId="0" fontId="25" fillId="0" borderId="18" applyNumberFormat="0" applyFill="0" applyAlignment="0" applyProtection="0"/>
    <xf numFmtId="0" fontId="26" fillId="56" borderId="0" applyNumberFormat="0" applyBorder="0" applyAlignment="0" applyProtection="0"/>
    <xf numFmtId="0" fontId="14" fillId="58" borderId="19" applyNumberFormat="0" applyFont="0" applyAlignment="0" applyProtection="0"/>
    <xf numFmtId="0" fontId="27" fillId="52" borderId="20" applyNumberFormat="0" applyAlignment="0" applyProtection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6" fillId="0" borderId="0"/>
    <xf numFmtId="0" fontId="7" fillId="0" borderId="0"/>
    <xf numFmtId="0" fontId="13" fillId="0" borderId="0"/>
    <xf numFmtId="0" fontId="54" fillId="0" borderId="0"/>
    <xf numFmtId="0" fontId="11" fillId="0" borderId="0"/>
    <xf numFmtId="0" fontId="8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0" fillId="0" borderId="0"/>
  </cellStyleXfs>
  <cellXfs count="251">
    <xf numFmtId="0" fontId="0" fillId="0" borderId="0" xfId="0"/>
    <xf numFmtId="0" fontId="47" fillId="0" borderId="3" xfId="355" applyFont="1" applyFill="1" applyBorder="1" applyAlignment="1">
      <alignment horizontal="left" vertical="center" wrapText="1"/>
    </xf>
    <xf numFmtId="0" fontId="47" fillId="0" borderId="12" xfId="355" applyFont="1" applyFill="1" applyBorder="1" applyAlignment="1">
      <alignment horizontal="left" vertical="center" wrapText="1"/>
    </xf>
    <xf numFmtId="0" fontId="50" fillId="0" borderId="3" xfId="355" applyFont="1" applyFill="1" applyBorder="1" applyAlignment="1">
      <alignment horizontal="left" vertical="center" wrapText="1"/>
    </xf>
    <xf numFmtId="0" fontId="50" fillId="0" borderId="12" xfId="355" applyFont="1" applyFill="1" applyBorder="1" applyAlignment="1">
      <alignment horizontal="left" vertical="center" wrapText="1"/>
    </xf>
    <xf numFmtId="0" fontId="7" fillId="0" borderId="0" xfId="354" applyFill="1"/>
    <xf numFmtId="0" fontId="51" fillId="0" borderId="3" xfId="356" applyFont="1" applyFill="1" applyBorder="1" applyAlignment="1">
      <alignment horizontal="left" vertical="center" wrapText="1"/>
    </xf>
    <xf numFmtId="0" fontId="56" fillId="0" borderId="0" xfId="358" applyFont="1" applyFill="1"/>
    <xf numFmtId="0" fontId="58" fillId="0" borderId="0" xfId="358" applyFont="1" applyFill="1" applyAlignment="1">
      <alignment horizontal="center"/>
    </xf>
    <xf numFmtId="0" fontId="59" fillId="0" borderId="0" xfId="358" applyFont="1" applyFill="1"/>
    <xf numFmtId="0" fontId="60" fillId="0" borderId="3" xfId="358" applyFont="1" applyFill="1" applyBorder="1" applyAlignment="1">
      <alignment horizontal="center" vertical="center" wrapText="1"/>
    </xf>
    <xf numFmtId="0" fontId="60" fillId="0" borderId="32" xfId="358" applyFont="1" applyFill="1" applyBorder="1" applyAlignment="1">
      <alignment horizontal="center" vertical="center" wrapText="1"/>
    </xf>
    <xf numFmtId="0" fontId="61" fillId="0" borderId="31" xfId="358" applyFont="1" applyFill="1" applyBorder="1" applyAlignment="1">
      <alignment horizontal="center" vertical="center" wrapText="1"/>
    </xf>
    <xf numFmtId="3" fontId="61" fillId="0" borderId="3" xfId="358" applyNumberFormat="1" applyFont="1" applyFill="1" applyBorder="1" applyAlignment="1">
      <alignment horizontal="center" vertical="center"/>
    </xf>
    <xf numFmtId="166" fontId="61" fillId="0" borderId="32" xfId="358" applyNumberFormat="1" applyFont="1" applyFill="1" applyBorder="1" applyAlignment="1">
      <alignment horizontal="center" vertical="center"/>
    </xf>
    <xf numFmtId="3" fontId="64" fillId="0" borderId="3" xfId="358" applyNumberFormat="1" applyFont="1" applyFill="1" applyBorder="1" applyAlignment="1">
      <alignment horizontal="center" vertical="center"/>
    </xf>
    <xf numFmtId="166" fontId="64" fillId="0" borderId="32" xfId="358" applyNumberFormat="1" applyFont="1" applyFill="1" applyBorder="1" applyAlignment="1">
      <alignment horizontal="center" vertical="center"/>
    </xf>
    <xf numFmtId="0" fontId="65" fillId="0" borderId="0" xfId="358" applyFont="1" applyFill="1"/>
    <xf numFmtId="0" fontId="65" fillId="0" borderId="0" xfId="358" applyFont="1" applyFill="1" applyAlignment="1">
      <alignment wrapText="1"/>
    </xf>
    <xf numFmtId="0" fontId="59" fillId="0" borderId="0" xfId="358" applyFont="1" applyFill="1" applyBorder="1" applyAlignment="1">
      <alignment horizontal="center"/>
    </xf>
    <xf numFmtId="0" fontId="66" fillId="0" borderId="3" xfId="358" applyFont="1" applyFill="1" applyBorder="1" applyAlignment="1">
      <alignment horizontal="center" vertical="center" wrapText="1"/>
    </xf>
    <xf numFmtId="0" fontId="66" fillId="0" borderId="31" xfId="358" applyFont="1" applyFill="1" applyBorder="1" applyAlignment="1">
      <alignment horizontal="center" vertical="center" wrapText="1"/>
    </xf>
    <xf numFmtId="166" fontId="66" fillId="0" borderId="32" xfId="358" applyNumberFormat="1" applyFont="1" applyFill="1" applyBorder="1" applyAlignment="1">
      <alignment horizontal="center" vertical="center" wrapText="1"/>
    </xf>
    <xf numFmtId="0" fontId="63" fillId="0" borderId="31" xfId="358" applyFont="1" applyFill="1" applyBorder="1" applyAlignment="1">
      <alignment horizontal="left" vertical="center" wrapText="1"/>
    </xf>
    <xf numFmtId="166" fontId="64" fillId="0" borderId="32" xfId="358" applyNumberFormat="1" applyFont="1" applyFill="1" applyBorder="1" applyAlignment="1">
      <alignment horizontal="center" vertical="center" wrapText="1"/>
    </xf>
    <xf numFmtId="0" fontId="63" fillId="0" borderId="33" xfId="358" applyFont="1" applyFill="1" applyBorder="1" applyAlignment="1">
      <alignment horizontal="left" vertical="center" wrapText="1"/>
    </xf>
    <xf numFmtId="0" fontId="63" fillId="0" borderId="0" xfId="362" applyFont="1" applyFill="1" applyAlignment="1"/>
    <xf numFmtId="0" fontId="74" fillId="0" borderId="0" xfId="361" applyFont="1" applyFill="1" applyBorder="1" applyAlignment="1">
      <alignment horizontal="left"/>
    </xf>
    <xf numFmtId="0" fontId="65" fillId="0" borderId="0" xfId="362" applyFont="1" applyFill="1" applyAlignment="1"/>
    <xf numFmtId="0" fontId="65" fillId="0" borderId="0" xfId="362" applyFont="1" applyFill="1" applyAlignment="1">
      <alignment horizontal="center" vertical="center" wrapText="1"/>
    </xf>
    <xf numFmtId="49" fontId="76" fillId="0" borderId="3" xfId="362" applyNumberFormat="1" applyFont="1" applyFill="1" applyBorder="1" applyAlignment="1">
      <alignment horizontal="center" vertical="center" wrapText="1"/>
    </xf>
    <xf numFmtId="0" fontId="77" fillId="0" borderId="0" xfId="362" applyFont="1" applyFill="1" applyAlignment="1">
      <alignment horizontal="center" vertical="center" wrapText="1"/>
    </xf>
    <xf numFmtId="0" fontId="79" fillId="0" borderId="3" xfId="362" applyFont="1" applyFill="1" applyBorder="1" applyAlignment="1">
      <alignment horizontal="left" vertical="center" wrapText="1"/>
    </xf>
    <xf numFmtId="166" fontId="79" fillId="0" borderId="3" xfId="362" applyNumberFormat="1" applyFont="1" applyFill="1" applyBorder="1" applyAlignment="1">
      <alignment horizontal="center" vertical="center" wrapText="1"/>
    </xf>
    <xf numFmtId="166" fontId="79" fillId="0" borderId="3" xfId="363" applyNumberFormat="1" applyFont="1" applyFill="1" applyBorder="1" applyAlignment="1">
      <alignment horizontal="center" vertical="center" wrapText="1"/>
    </xf>
    <xf numFmtId="165" fontId="79" fillId="0" borderId="3" xfId="362" applyNumberFormat="1" applyFont="1" applyFill="1" applyBorder="1" applyAlignment="1">
      <alignment horizontal="center" vertical="center"/>
    </xf>
    <xf numFmtId="0" fontId="77" fillId="0" borderId="0" xfId="362" applyFont="1" applyFill="1" applyAlignment="1">
      <alignment vertical="center"/>
    </xf>
    <xf numFmtId="0" fontId="81" fillId="0" borderId="3" xfId="362" applyFont="1" applyFill="1" applyBorder="1" applyAlignment="1">
      <alignment horizontal="left" wrapText="1"/>
    </xf>
    <xf numFmtId="165" fontId="44" fillId="0" borderId="3" xfId="362" applyNumberFormat="1" applyFont="1" applyFill="1" applyBorder="1" applyAlignment="1">
      <alignment horizontal="center" wrapText="1"/>
    </xf>
    <xf numFmtId="0" fontId="44" fillId="0" borderId="0" xfId="362" applyFont="1" applyFill="1" applyAlignment="1">
      <alignment vertical="center" wrapText="1"/>
    </xf>
    <xf numFmtId="0" fontId="65" fillId="0" borderId="0" xfId="362" applyFont="1" applyFill="1" applyAlignment="1">
      <alignment horizontal="center"/>
    </xf>
    <xf numFmtId="0" fontId="45" fillId="0" borderId="0" xfId="362" applyFont="1" applyFill="1" applyAlignment="1">
      <alignment horizontal="left" vertical="center" wrapText="1"/>
    </xf>
    <xf numFmtId="0" fontId="84" fillId="0" borderId="0" xfId="364" applyFont="1"/>
    <xf numFmtId="0" fontId="2" fillId="0" borderId="0" xfId="364"/>
    <xf numFmtId="0" fontId="82" fillId="0" borderId="0" xfId="364" applyFont="1" applyAlignment="1">
      <alignment vertical="center"/>
    </xf>
    <xf numFmtId="0" fontId="87" fillId="0" borderId="3" xfId="364" applyFont="1" applyBorder="1" applyAlignment="1">
      <alignment horizontal="left" vertical="center" wrapText="1"/>
    </xf>
    <xf numFmtId="0" fontId="51" fillId="0" borderId="3" xfId="364" applyFont="1" applyBorder="1" applyAlignment="1">
      <alignment horizontal="center" vertical="center" wrapText="1"/>
    </xf>
    <xf numFmtId="0" fontId="51" fillId="0" borderId="3" xfId="364" applyFont="1" applyBorder="1" applyAlignment="1">
      <alignment horizontal="left" vertical="center" wrapText="1"/>
    </xf>
    <xf numFmtId="165" fontId="51" fillId="0" borderId="3" xfId="364" applyNumberFormat="1" applyFont="1" applyFill="1" applyBorder="1" applyAlignment="1">
      <alignment horizontal="center" vertical="center" wrapText="1"/>
    </xf>
    <xf numFmtId="0" fontId="88" fillId="0" borderId="36" xfId="364" applyFont="1" applyBorder="1" applyAlignment="1">
      <alignment horizontal="left" vertical="center" wrapText="1"/>
    </xf>
    <xf numFmtId="165" fontId="88" fillId="0" borderId="36" xfId="364" applyNumberFormat="1" applyFont="1" applyBorder="1" applyAlignment="1">
      <alignment horizontal="center" vertical="center" wrapText="1"/>
    </xf>
    <xf numFmtId="165" fontId="88" fillId="0" borderId="36" xfId="364" applyNumberFormat="1" applyFont="1" applyFill="1" applyBorder="1" applyAlignment="1">
      <alignment horizontal="center" vertical="center" wrapText="1"/>
    </xf>
    <xf numFmtId="0" fontId="51" fillId="0" borderId="12" xfId="364" applyFont="1" applyBorder="1" applyAlignment="1">
      <alignment horizontal="left" vertical="center" wrapText="1"/>
    </xf>
    <xf numFmtId="0" fontId="51" fillId="0" borderId="12" xfId="364" applyFont="1" applyBorder="1" applyAlignment="1">
      <alignment horizontal="center" vertical="center" wrapText="1"/>
    </xf>
    <xf numFmtId="165" fontId="51" fillId="0" borderId="12" xfId="364" applyNumberFormat="1" applyFont="1" applyFill="1" applyBorder="1" applyAlignment="1">
      <alignment horizontal="center" vertical="center" wrapText="1"/>
    </xf>
    <xf numFmtId="0" fontId="88" fillId="0" borderId="36" xfId="364" applyFont="1" applyBorder="1" applyAlignment="1">
      <alignment horizontal="center" vertical="center" wrapText="1"/>
    </xf>
    <xf numFmtId="166" fontId="81" fillId="0" borderId="3" xfId="362" applyNumberFormat="1" applyFont="1" applyFill="1" applyBorder="1" applyAlignment="1">
      <alignment horizontal="center"/>
    </xf>
    <xf numFmtId="0" fontId="51" fillId="0" borderId="3" xfId="364" applyNumberFormat="1" applyFont="1" applyBorder="1" applyAlignment="1">
      <alignment horizontal="center" vertical="center" wrapText="1"/>
    </xf>
    <xf numFmtId="0" fontId="51" fillId="0" borderId="12" xfId="364" applyFont="1" applyFill="1" applyBorder="1" applyAlignment="1">
      <alignment horizontal="center" vertical="center"/>
    </xf>
    <xf numFmtId="0" fontId="51" fillId="0" borderId="3" xfId="364" applyFont="1" applyFill="1" applyBorder="1" applyAlignment="1">
      <alignment horizontal="center" vertical="center"/>
    </xf>
    <xf numFmtId="165" fontId="51" fillId="0" borderId="12" xfId="364" applyNumberFormat="1" applyFont="1" applyFill="1" applyBorder="1" applyAlignment="1">
      <alignment horizontal="center" vertical="center"/>
    </xf>
    <xf numFmtId="0" fontId="88" fillId="0" borderId="36" xfId="364" applyFont="1" applyFill="1" applyBorder="1" applyAlignment="1">
      <alignment horizontal="center" vertical="center"/>
    </xf>
    <xf numFmtId="3" fontId="66" fillId="0" borderId="3" xfId="358" applyNumberFormat="1" applyFont="1" applyFill="1" applyBorder="1" applyAlignment="1">
      <alignment horizontal="center" vertical="center"/>
    </xf>
    <xf numFmtId="0" fontId="11" fillId="0" borderId="0" xfId="362" applyFill="1"/>
    <xf numFmtId="0" fontId="47" fillId="0" borderId="3" xfId="355" applyNumberFormat="1" applyFont="1" applyFill="1" applyBorder="1" applyAlignment="1">
      <alignment horizontal="center" vertical="center" wrapText="1"/>
    </xf>
    <xf numFmtId="0" fontId="47" fillId="0" borderId="12" xfId="355" applyNumberFormat="1" applyFont="1" applyFill="1" applyBorder="1" applyAlignment="1">
      <alignment horizontal="center" vertical="center" wrapText="1"/>
    </xf>
    <xf numFmtId="0" fontId="47" fillId="0" borderId="3" xfId="353" applyNumberFormat="1" applyFont="1" applyFill="1" applyBorder="1" applyAlignment="1">
      <alignment horizontal="center" vertical="center" wrapText="1"/>
    </xf>
    <xf numFmtId="0" fontId="47" fillId="0" borderId="12" xfId="353" applyNumberFormat="1" applyFont="1" applyFill="1" applyBorder="1" applyAlignment="1">
      <alignment horizontal="center" vertical="center" wrapText="1"/>
    </xf>
    <xf numFmtId="165" fontId="50" fillId="0" borderId="12" xfId="355" applyNumberFormat="1" applyFont="1" applyFill="1" applyBorder="1" applyAlignment="1">
      <alignment horizontal="center" vertical="center" wrapText="1"/>
    </xf>
    <xf numFmtId="1" fontId="47" fillId="0" borderId="3" xfId="355" applyNumberFormat="1" applyFont="1" applyFill="1" applyBorder="1" applyAlignment="1">
      <alignment horizontal="center" vertical="center" wrapText="1"/>
    </xf>
    <xf numFmtId="3" fontId="47" fillId="0" borderId="3" xfId="355" applyNumberFormat="1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center" vertical="center"/>
    </xf>
    <xf numFmtId="0" fontId="62" fillId="0" borderId="8" xfId="0" applyFont="1" applyFill="1" applyBorder="1" applyAlignment="1">
      <alignment horizontal="center" vertical="center"/>
    </xf>
    <xf numFmtId="0" fontId="68" fillId="0" borderId="3" xfId="362" applyFont="1" applyFill="1" applyBorder="1" applyAlignment="1">
      <alignment horizontal="center" vertical="center" wrapText="1"/>
    </xf>
    <xf numFmtId="165" fontId="88" fillId="0" borderId="36" xfId="364" applyNumberFormat="1" applyFont="1" applyFill="1" applyBorder="1" applyAlignment="1">
      <alignment horizontal="center" vertical="center"/>
    </xf>
    <xf numFmtId="14" fontId="66" fillId="0" borderId="32" xfId="357" applyNumberFormat="1" applyFont="1" applyFill="1" applyBorder="1" applyAlignment="1">
      <alignment horizontal="center" vertical="center" wrapText="1"/>
    </xf>
    <xf numFmtId="3" fontId="67" fillId="0" borderId="3" xfId="358" applyNumberFormat="1" applyFont="1" applyFill="1" applyBorder="1" applyAlignment="1">
      <alignment horizontal="center" vertical="center"/>
    </xf>
    <xf numFmtId="3" fontId="67" fillId="0" borderId="7" xfId="358" applyNumberFormat="1" applyFont="1" applyFill="1" applyBorder="1" applyAlignment="1">
      <alignment horizontal="center" vertical="center"/>
    </xf>
    <xf numFmtId="3" fontId="69" fillId="0" borderId="7" xfId="358" applyNumberFormat="1" applyFont="1" applyFill="1" applyBorder="1" applyAlignment="1">
      <alignment horizontal="center" vertical="center"/>
    </xf>
    <xf numFmtId="0" fontId="62" fillId="0" borderId="31" xfId="359" applyFont="1" applyFill="1" applyBorder="1" applyAlignment="1">
      <alignment vertical="center" wrapText="1"/>
    </xf>
    <xf numFmtId="0" fontId="62" fillId="0" borderId="33" xfId="359" applyFont="1" applyFill="1" applyBorder="1" applyAlignment="1">
      <alignment vertical="center" wrapText="1"/>
    </xf>
    <xf numFmtId="0" fontId="7" fillId="71" borderId="0" xfId="354" applyFill="1"/>
    <xf numFmtId="0" fontId="68" fillId="71" borderId="0" xfId="358" applyFont="1" applyFill="1" applyAlignment="1">
      <alignment vertical="center"/>
    </xf>
    <xf numFmtId="0" fontId="65" fillId="71" borderId="0" xfId="358" applyFont="1" applyFill="1"/>
    <xf numFmtId="0" fontId="65" fillId="71" borderId="0" xfId="358" applyFont="1" applyFill="1" applyAlignment="1">
      <alignment vertical="center"/>
    </xf>
    <xf numFmtId="0" fontId="59" fillId="71" borderId="0" xfId="358" applyFont="1" applyFill="1" applyAlignment="1">
      <alignment vertical="center"/>
    </xf>
    <xf numFmtId="3" fontId="65" fillId="71" borderId="0" xfId="358" applyNumberFormat="1" applyFont="1" applyFill="1"/>
    <xf numFmtId="165" fontId="65" fillId="71" borderId="0" xfId="358" applyNumberFormat="1" applyFont="1" applyFill="1"/>
    <xf numFmtId="1" fontId="33" fillId="0" borderId="0" xfId="1" applyNumberFormat="1" applyFont="1" applyFill="1" applyAlignment="1" applyProtection="1">
      <alignment horizontal="center"/>
      <protection locked="0"/>
    </xf>
    <xf numFmtId="1" fontId="32" fillId="0" borderId="0" xfId="1" applyNumberFormat="1" applyFont="1" applyFill="1" applyProtection="1">
      <protection locked="0"/>
    </xf>
    <xf numFmtId="1" fontId="7" fillId="0" borderId="0" xfId="1" applyNumberFormat="1" applyFont="1" applyFill="1" applyProtection="1">
      <protection locked="0"/>
    </xf>
    <xf numFmtId="1" fontId="34" fillId="0" borderId="0" xfId="1" applyNumberFormat="1" applyFont="1" applyFill="1" applyProtection="1">
      <protection locked="0"/>
    </xf>
    <xf numFmtId="1" fontId="32" fillId="0" borderId="0" xfId="1" applyNumberFormat="1" applyFont="1" applyFill="1" applyAlignment="1" applyProtection="1">
      <protection locked="0"/>
    </xf>
    <xf numFmtId="1" fontId="34" fillId="0" borderId="0" xfId="1" applyNumberFormat="1" applyFont="1" applyFill="1" applyAlignment="1" applyProtection="1">
      <protection locked="0"/>
    </xf>
    <xf numFmtId="1" fontId="34" fillId="0" borderId="0" xfId="1" applyNumberFormat="1" applyFont="1" applyFill="1" applyAlignment="1" applyProtection="1">
      <alignment horizontal="right"/>
      <protection locked="0"/>
    </xf>
    <xf numFmtId="1" fontId="33" fillId="0" borderId="0" xfId="1" applyNumberFormat="1" applyFont="1" applyFill="1" applyBorder="1" applyAlignment="1" applyProtection="1">
      <alignment horizontal="center"/>
      <protection locked="0"/>
    </xf>
    <xf numFmtId="1" fontId="32" fillId="0" borderId="0" xfId="1" applyNumberFormat="1" applyFont="1" applyFill="1" applyBorder="1" applyProtection="1">
      <protection locked="0"/>
    </xf>
    <xf numFmtId="1" fontId="38" fillId="0" borderId="3" xfId="1" applyNumberFormat="1" applyFont="1" applyFill="1" applyBorder="1" applyAlignment="1" applyProtection="1">
      <alignment horizontal="center" vertical="center" wrapText="1"/>
    </xf>
    <xf numFmtId="1" fontId="9" fillId="0" borderId="0" xfId="1" applyNumberFormat="1" applyFont="1" applyFill="1" applyProtection="1">
      <protection locked="0"/>
    </xf>
    <xf numFmtId="1" fontId="34" fillId="0" borderId="3" xfId="1" applyNumberFormat="1" applyFont="1" applyFill="1" applyBorder="1" applyAlignment="1" applyProtection="1">
      <alignment horizontal="center"/>
    </xf>
    <xf numFmtId="1" fontId="8" fillId="0" borderId="0" xfId="1" applyNumberFormat="1" applyFont="1" applyFill="1" applyProtection="1">
      <protection locked="0"/>
    </xf>
    <xf numFmtId="1" fontId="32" fillId="0" borderId="3" xfId="1" applyNumberFormat="1" applyFont="1" applyFill="1" applyBorder="1" applyAlignment="1" applyProtection="1">
      <alignment horizontal="center" vertical="center"/>
      <protection locked="0"/>
    </xf>
    <xf numFmtId="3" fontId="33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7" fillId="0" borderId="0" xfId="1" applyNumberFormat="1" applyFont="1" applyFill="1" applyBorder="1" applyAlignment="1" applyProtection="1">
      <alignment horizontal="center" vertical="center"/>
      <protection locked="0"/>
    </xf>
    <xf numFmtId="1" fontId="7" fillId="0" borderId="0" xfId="1" applyNumberFormat="1" applyFont="1" applyFill="1" applyBorder="1" applyProtection="1">
      <protection locked="0"/>
    </xf>
    <xf numFmtId="0" fontId="45" fillId="0" borderId="3" xfId="1" applyFont="1" applyFill="1" applyBorder="1" applyAlignment="1" applyProtection="1">
      <alignment horizontal="center" vertical="center"/>
      <protection locked="0"/>
    </xf>
    <xf numFmtId="0" fontId="32" fillId="0" borderId="3" xfId="281" applyFont="1" applyFill="1" applyBorder="1" applyAlignment="1">
      <alignment horizontal="center" vertical="center"/>
    </xf>
    <xf numFmtId="3" fontId="32" fillId="0" borderId="3" xfId="1" applyNumberFormat="1" applyFont="1" applyFill="1" applyBorder="1" applyAlignment="1" applyProtection="1">
      <alignment horizontal="center" vertical="center"/>
      <protection locked="0"/>
    </xf>
    <xf numFmtId="1" fontId="33" fillId="0" borderId="3" xfId="1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vertical="center"/>
    </xf>
    <xf numFmtId="165" fontId="33" fillId="0" borderId="3" xfId="1" applyNumberFormat="1" applyFont="1" applyFill="1" applyBorder="1" applyAlignment="1" applyProtection="1">
      <alignment horizontal="center" vertical="center"/>
      <protection locked="0"/>
    </xf>
    <xf numFmtId="166" fontId="33" fillId="0" borderId="3" xfId="1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/>
    </xf>
    <xf numFmtId="1" fontId="33" fillId="0" borderId="3" xfId="1" applyNumberFormat="1" applyFont="1" applyFill="1" applyBorder="1" applyAlignment="1" applyProtection="1">
      <alignment horizontal="left" vertical="center"/>
      <protection locked="0"/>
    </xf>
    <xf numFmtId="1" fontId="32" fillId="0" borderId="3" xfId="1" applyNumberFormat="1" applyFont="1" applyFill="1" applyBorder="1" applyAlignment="1" applyProtection="1">
      <alignment horizontal="left" vertical="center"/>
      <protection locked="0"/>
    </xf>
    <xf numFmtId="1" fontId="7" fillId="0" borderId="3" xfId="0" applyNumberFormat="1" applyFont="1" applyFill="1" applyBorder="1" applyAlignment="1" applyProtection="1">
      <alignment horizontal="center" vertical="center"/>
      <protection locked="0"/>
    </xf>
    <xf numFmtId="1" fontId="7" fillId="0" borderId="3" xfId="1" applyNumberFormat="1" applyFont="1" applyFill="1" applyBorder="1" applyAlignment="1" applyProtection="1">
      <alignment horizontal="center" vertical="center"/>
      <protection locked="0"/>
    </xf>
    <xf numFmtId="1" fontId="89" fillId="0" borderId="3" xfId="351" applyNumberFormat="1" applyFont="1" applyFill="1" applyBorder="1" applyAlignment="1">
      <alignment horizontal="center" vertical="center"/>
    </xf>
    <xf numFmtId="1" fontId="7" fillId="0" borderId="3" xfId="351" applyNumberFormat="1" applyFont="1" applyFill="1" applyBorder="1" applyAlignment="1">
      <alignment horizontal="center" vertical="center"/>
    </xf>
    <xf numFmtId="1" fontId="89" fillId="0" borderId="3" xfId="281" applyNumberFormat="1" applyFont="1" applyFill="1" applyBorder="1" applyAlignment="1">
      <alignment horizontal="center" vertical="center"/>
    </xf>
    <xf numFmtId="1" fontId="7" fillId="0" borderId="3" xfId="281" applyNumberFormat="1" applyFont="1" applyFill="1" applyBorder="1" applyAlignment="1">
      <alignment horizontal="center" vertical="center"/>
    </xf>
    <xf numFmtId="0" fontId="48" fillId="0" borderId="3" xfId="355" applyFont="1" applyFill="1" applyBorder="1" applyAlignment="1">
      <alignment horizontal="center" vertical="center"/>
    </xf>
    <xf numFmtId="0" fontId="48" fillId="0" borderId="3" xfId="355" applyFont="1" applyFill="1" applyBorder="1" applyAlignment="1">
      <alignment horizontal="center" vertical="center" wrapText="1"/>
    </xf>
    <xf numFmtId="0" fontId="7" fillId="0" borderId="0" xfId="354" applyFill="1" applyAlignment="1">
      <alignment horizontal="center" vertical="center"/>
    </xf>
    <xf numFmtId="165" fontId="48" fillId="0" borderId="3" xfId="355" applyNumberFormat="1" applyFont="1" applyFill="1" applyBorder="1" applyAlignment="1">
      <alignment horizontal="center" vertical="center"/>
    </xf>
    <xf numFmtId="0" fontId="48" fillId="0" borderId="3" xfId="355" applyNumberFormat="1" applyFont="1" applyFill="1" applyBorder="1" applyAlignment="1">
      <alignment horizontal="center" vertical="center"/>
    </xf>
    <xf numFmtId="0" fontId="48" fillId="0" borderId="12" xfId="355" applyNumberFormat="1" applyFont="1" applyFill="1" applyBorder="1" applyAlignment="1">
      <alignment horizontal="center" vertical="center"/>
    </xf>
    <xf numFmtId="0" fontId="49" fillId="0" borderId="0" xfId="354" applyFont="1" applyFill="1" applyAlignment="1">
      <alignment vertical="center"/>
    </xf>
    <xf numFmtId="0" fontId="7" fillId="0" borderId="0" xfId="354" applyFont="1" applyFill="1" applyAlignment="1">
      <alignment horizontal="left" vertical="center"/>
    </xf>
    <xf numFmtId="165" fontId="48" fillId="0" borderId="12" xfId="355" applyNumberFormat="1" applyFont="1" applyFill="1" applyBorder="1" applyAlignment="1">
      <alignment horizontal="center" vertical="center"/>
    </xf>
    <xf numFmtId="0" fontId="45" fillId="0" borderId="12" xfId="355" applyNumberFormat="1" applyFont="1" applyFill="1" applyBorder="1" applyAlignment="1">
      <alignment horizontal="center" vertical="center"/>
    </xf>
    <xf numFmtId="3" fontId="7" fillId="0" borderId="0" xfId="354" applyNumberFormat="1" applyFill="1"/>
    <xf numFmtId="49" fontId="48" fillId="0" borderId="3" xfId="355" applyNumberFormat="1" applyFont="1" applyFill="1" applyBorder="1" applyAlignment="1">
      <alignment horizontal="center" vertical="center" wrapText="1"/>
    </xf>
    <xf numFmtId="3" fontId="48" fillId="0" borderId="3" xfId="355" applyNumberFormat="1" applyFont="1" applyFill="1" applyBorder="1" applyAlignment="1">
      <alignment horizontal="center" vertical="center"/>
    </xf>
    <xf numFmtId="0" fontId="53" fillId="0" borderId="0" xfId="354" applyFont="1" applyFill="1"/>
    <xf numFmtId="0" fontId="51" fillId="0" borderId="3" xfId="355" applyNumberFormat="1" applyFont="1" applyFill="1" applyBorder="1" applyAlignment="1">
      <alignment horizontal="center" vertical="center" wrapText="1"/>
    </xf>
    <xf numFmtId="166" fontId="48" fillId="0" borderId="3" xfId="355" applyNumberFormat="1" applyFont="1" applyFill="1" applyBorder="1" applyAlignment="1">
      <alignment horizontal="center" vertical="center"/>
    </xf>
    <xf numFmtId="49" fontId="48" fillId="0" borderId="3" xfId="355" applyNumberFormat="1" applyFont="1" applyFill="1" applyBorder="1" applyAlignment="1">
      <alignment horizontal="center" vertical="center"/>
    </xf>
    <xf numFmtId="0" fontId="7" fillId="0" borderId="0" xfId="354" applyFill="1" applyBorder="1"/>
    <xf numFmtId="3" fontId="91" fillId="0" borderId="3" xfId="1" applyNumberFormat="1" applyFont="1" applyFill="1" applyBorder="1" applyAlignment="1" applyProtection="1">
      <alignment horizontal="center" vertical="center"/>
      <protection locked="0"/>
    </xf>
    <xf numFmtId="3" fontId="92" fillId="0" borderId="3" xfId="1" applyNumberFormat="1" applyFont="1" applyFill="1" applyBorder="1" applyAlignment="1" applyProtection="1">
      <alignment horizontal="center" vertical="center"/>
      <protection locked="0"/>
    </xf>
    <xf numFmtId="1" fontId="89" fillId="0" borderId="0" xfId="1" applyNumberFormat="1" applyFont="1" applyFill="1" applyBorder="1" applyAlignment="1" applyProtection="1">
      <alignment horizontal="center" vertical="center"/>
      <protection locked="0"/>
    </xf>
    <xf numFmtId="1" fontId="36" fillId="0" borderId="3" xfId="1" applyNumberFormat="1" applyFont="1" applyFill="1" applyBorder="1" applyAlignment="1" applyProtection="1">
      <alignment horizontal="center" vertical="center" wrapText="1"/>
    </xf>
    <xf numFmtId="1" fontId="37" fillId="0" borderId="3" xfId="1" applyNumberFormat="1" applyFont="1" applyFill="1" applyBorder="1" applyAlignment="1" applyProtection="1">
      <alignment horizontal="center" vertical="center" wrapText="1"/>
    </xf>
    <xf numFmtId="1" fontId="9" fillId="0" borderId="3" xfId="1" applyNumberFormat="1" applyFont="1" applyFill="1" applyBorder="1" applyAlignment="1" applyProtection="1">
      <alignment vertical="center" wrapText="1"/>
    </xf>
    <xf numFmtId="1" fontId="34" fillId="0" borderId="12" xfId="1" applyNumberFormat="1" applyFont="1" applyFill="1" applyBorder="1" applyAlignment="1" applyProtection="1">
      <alignment horizontal="center"/>
    </xf>
    <xf numFmtId="165" fontId="32" fillId="0" borderId="3" xfId="1" applyNumberFormat="1" applyFont="1" applyFill="1" applyBorder="1" applyAlignment="1" applyProtection="1">
      <alignment horizontal="center" vertical="center"/>
      <protection locked="0"/>
    </xf>
    <xf numFmtId="166" fontId="91" fillId="0" borderId="3" xfId="1" applyNumberFormat="1" applyFont="1" applyFill="1" applyBorder="1" applyAlignment="1" applyProtection="1">
      <alignment horizontal="center" vertical="center"/>
      <protection locked="0"/>
    </xf>
    <xf numFmtId="1" fontId="31" fillId="0" borderId="0" xfId="1" applyNumberFormat="1" applyFont="1" applyFill="1" applyAlignment="1" applyProtection="1">
      <protection locked="0"/>
    </xf>
    <xf numFmtId="0" fontId="86" fillId="0" borderId="1" xfId="364" applyFont="1" applyBorder="1" applyAlignment="1">
      <alignment vertical="center"/>
    </xf>
    <xf numFmtId="0" fontId="7" fillId="72" borderId="0" xfId="360" applyFont="1" applyFill="1" applyAlignment="1">
      <alignment vertical="top"/>
    </xf>
    <xf numFmtId="0" fontId="70" fillId="72" borderId="0" xfId="362" applyFont="1" applyFill="1" applyAlignment="1">
      <alignment vertical="top"/>
    </xf>
    <xf numFmtId="0" fontId="71" fillId="72" borderId="0" xfId="360" applyFont="1" applyFill="1" applyAlignment="1">
      <alignment horizontal="center" vertical="top" wrapText="1"/>
    </xf>
    <xf numFmtId="0" fontId="70" fillId="72" borderId="0" xfId="360" applyFont="1" applyFill="1" applyAlignment="1">
      <alignment horizontal="right" vertical="center"/>
    </xf>
    <xf numFmtId="0" fontId="46" fillId="72" borderId="0" xfId="360" applyFont="1" applyFill="1" applyAlignment="1">
      <alignment horizontal="center" vertical="top" wrapText="1"/>
    </xf>
    <xf numFmtId="0" fontId="46" fillId="72" borderId="3" xfId="360" applyFont="1" applyFill="1" applyBorder="1" applyAlignment="1">
      <alignment horizontal="center" vertical="center" wrapText="1"/>
    </xf>
    <xf numFmtId="0" fontId="72" fillId="72" borderId="3" xfId="360" applyFont="1" applyFill="1" applyBorder="1" applyAlignment="1">
      <alignment horizontal="center" vertical="center" wrapText="1"/>
    </xf>
    <xf numFmtId="0" fontId="7" fillId="72" borderId="0" xfId="360" applyFont="1" applyFill="1" applyAlignment="1">
      <alignment vertical="center"/>
    </xf>
    <xf numFmtId="0" fontId="72" fillId="72" borderId="3" xfId="360" applyFont="1" applyFill="1" applyBorder="1" applyAlignment="1">
      <alignment horizontal="left" vertical="center"/>
    </xf>
    <xf numFmtId="3" fontId="72" fillId="72" borderId="3" xfId="362" applyNumberFormat="1" applyFont="1" applyFill="1" applyBorder="1" applyAlignment="1">
      <alignment horizontal="center" vertical="center"/>
    </xf>
    <xf numFmtId="166" fontId="72" fillId="72" borderId="3" xfId="362" applyNumberFormat="1" applyFont="1" applyFill="1" applyBorder="1" applyAlignment="1">
      <alignment horizontal="center" vertical="center"/>
    </xf>
    <xf numFmtId="3" fontId="7" fillId="72" borderId="0" xfId="360" applyNumberFormat="1" applyFont="1" applyFill="1" applyAlignment="1">
      <alignment vertical="center"/>
    </xf>
    <xf numFmtId="0" fontId="62" fillId="72" borderId="0" xfId="360" applyFont="1" applyFill="1" applyAlignment="1">
      <alignment horizontal="center" vertical="center"/>
    </xf>
    <xf numFmtId="0" fontId="62" fillId="72" borderId="3" xfId="375" applyFont="1" applyFill="1" applyBorder="1" applyAlignment="1">
      <alignment horizontal="left"/>
    </xf>
    <xf numFmtId="3" fontId="62" fillId="72" borderId="3" xfId="362" applyNumberFormat="1" applyFont="1" applyFill="1" applyBorder="1" applyAlignment="1">
      <alignment horizontal="center" vertical="center"/>
    </xf>
    <xf numFmtId="166" fontId="62" fillId="72" borderId="3" xfId="362" applyNumberFormat="1" applyFont="1" applyFill="1" applyBorder="1" applyAlignment="1">
      <alignment horizontal="center" vertical="center"/>
    </xf>
    <xf numFmtId="165" fontId="62" fillId="72" borderId="0" xfId="360" applyNumberFormat="1" applyFont="1" applyFill="1" applyAlignment="1">
      <alignment horizontal="center" vertical="center"/>
    </xf>
    <xf numFmtId="166" fontId="7" fillId="72" borderId="0" xfId="360" applyNumberFormat="1" applyFont="1" applyFill="1" applyAlignment="1">
      <alignment vertical="center"/>
    </xf>
    <xf numFmtId="0" fontId="62" fillId="72" borderId="3" xfId="0" applyFont="1" applyFill="1" applyBorder="1" applyAlignment="1">
      <alignment horizontal="center" vertical="center"/>
    </xf>
    <xf numFmtId="0" fontId="7" fillId="72" borderId="0" xfId="360" applyFont="1" applyFill="1"/>
    <xf numFmtId="0" fontId="82" fillId="0" borderId="0" xfId="364" applyFont="1" applyAlignment="1">
      <alignment horizontal="center" vertical="center"/>
    </xf>
    <xf numFmtId="0" fontId="85" fillId="0" borderId="0" xfId="364" applyFont="1" applyAlignment="1">
      <alignment horizontal="center" vertical="center"/>
    </xf>
    <xf numFmtId="0" fontId="78" fillId="0" borderId="3" xfId="362" applyFont="1" applyFill="1" applyBorder="1" applyAlignment="1">
      <alignment horizontal="center" vertical="center" wrapText="1"/>
    </xf>
    <xf numFmtId="0" fontId="61" fillId="0" borderId="0" xfId="362" applyFont="1" applyFill="1" applyBorder="1" applyAlignment="1">
      <alignment horizontal="center" vertical="center" wrapText="1"/>
    </xf>
    <xf numFmtId="0" fontId="73" fillId="0" borderId="0" xfId="362" applyFont="1" applyFill="1" applyBorder="1" applyAlignment="1">
      <alignment horizontal="center" vertical="center" wrapText="1"/>
    </xf>
    <xf numFmtId="0" fontId="75" fillId="0" borderId="0" xfId="362" applyFont="1" applyFill="1" applyBorder="1" applyAlignment="1">
      <alignment horizontal="right"/>
    </xf>
    <xf numFmtId="0" fontId="68" fillId="0" borderId="3" xfId="362" applyFont="1" applyFill="1" applyBorder="1" applyAlignment="1">
      <alignment horizontal="center" vertical="center" wrapText="1"/>
    </xf>
    <xf numFmtId="0" fontId="76" fillId="0" borderId="3" xfId="362" applyFont="1" applyFill="1" applyBorder="1" applyAlignment="1">
      <alignment horizontal="center" vertical="center" wrapText="1"/>
    </xf>
    <xf numFmtId="0" fontId="71" fillId="72" borderId="0" xfId="360" applyFont="1" applyFill="1" applyAlignment="1">
      <alignment horizontal="center" vertical="top" wrapText="1"/>
    </xf>
    <xf numFmtId="0" fontId="71" fillId="72" borderId="3" xfId="360" applyFont="1" applyFill="1" applyBorder="1" applyAlignment="1">
      <alignment horizontal="center" vertical="top" wrapText="1"/>
    </xf>
    <xf numFmtId="49" fontId="56" fillId="72" borderId="3" xfId="358" applyNumberFormat="1" applyFont="1" applyFill="1" applyBorder="1" applyAlignment="1">
      <alignment horizontal="center" vertical="center" wrapText="1"/>
    </xf>
    <xf numFmtId="0" fontId="46" fillId="72" borderId="3" xfId="360" applyFont="1" applyFill="1" applyBorder="1" applyAlignment="1">
      <alignment horizontal="center" vertical="center" wrapText="1"/>
    </xf>
    <xf numFmtId="0" fontId="60" fillId="0" borderId="0" xfId="358" applyFont="1" applyFill="1" applyAlignment="1">
      <alignment horizontal="center" vertical="center" wrapText="1"/>
    </xf>
    <xf numFmtId="0" fontId="57" fillId="0" borderId="0" xfId="358" applyFont="1" applyFill="1" applyAlignment="1">
      <alignment horizontal="center"/>
    </xf>
    <xf numFmtId="0" fontId="59" fillId="0" borderId="34" xfId="358" applyFont="1" applyFill="1" applyBorder="1" applyAlignment="1">
      <alignment horizontal="center"/>
    </xf>
    <xf numFmtId="0" fontId="59" fillId="0" borderId="35" xfId="358" applyFont="1" applyFill="1" applyBorder="1" applyAlignment="1">
      <alignment horizontal="center"/>
    </xf>
    <xf numFmtId="49" fontId="56" fillId="0" borderId="29" xfId="358" applyNumberFormat="1" applyFont="1" applyFill="1" applyBorder="1" applyAlignment="1">
      <alignment horizontal="center" vertical="center" wrapText="1"/>
    </xf>
    <xf numFmtId="49" fontId="56" fillId="0" borderId="3" xfId="358" applyNumberFormat="1" applyFont="1" applyFill="1" applyBorder="1" applyAlignment="1">
      <alignment horizontal="center" vertical="center" wrapText="1"/>
    </xf>
    <xf numFmtId="14" fontId="66" fillId="0" borderId="29" xfId="357" applyNumberFormat="1" applyFont="1" applyFill="1" applyBorder="1" applyAlignment="1">
      <alignment horizontal="center" vertical="center" wrapText="1"/>
    </xf>
    <xf numFmtId="14" fontId="66" fillId="0" borderId="30" xfId="357" applyNumberFormat="1" applyFont="1" applyFill="1" applyBorder="1" applyAlignment="1">
      <alignment horizontal="center" vertical="center" wrapText="1"/>
    </xf>
    <xf numFmtId="0" fontId="55" fillId="0" borderId="0" xfId="358" applyFont="1" applyFill="1" applyAlignment="1">
      <alignment horizontal="center" vertical="center" wrapText="1"/>
    </xf>
    <xf numFmtId="0" fontId="57" fillId="0" borderId="0" xfId="358" applyFont="1" applyFill="1" applyAlignment="1">
      <alignment horizontal="center" wrapText="1"/>
    </xf>
    <xf numFmtId="0" fontId="59" fillId="0" borderId="28" xfId="358" applyFont="1" applyFill="1" applyBorder="1" applyAlignment="1">
      <alignment horizontal="center"/>
    </xf>
    <xf numFmtId="0" fontId="59" fillId="0" borderId="31" xfId="358" applyFont="1" applyFill="1" applyBorder="1" applyAlignment="1">
      <alignment horizontal="center"/>
    </xf>
    <xf numFmtId="0" fontId="60" fillId="0" borderId="29" xfId="358" applyFont="1" applyFill="1" applyBorder="1" applyAlignment="1">
      <alignment horizontal="center" vertical="center" wrapText="1"/>
    </xf>
    <xf numFmtId="0" fontId="60" fillId="0" borderId="30" xfId="358" applyFont="1" applyFill="1" applyBorder="1" applyAlignment="1">
      <alignment horizontal="center" vertical="center" wrapText="1"/>
    </xf>
    <xf numFmtId="49" fontId="48" fillId="0" borderId="3" xfId="355" applyNumberFormat="1" applyFont="1" applyFill="1" applyBorder="1" applyAlignment="1">
      <alignment horizontal="center" vertical="center"/>
    </xf>
    <xf numFmtId="0" fontId="50" fillId="71" borderId="5" xfId="354" applyFont="1" applyFill="1" applyBorder="1" applyAlignment="1">
      <alignment horizontal="left" vertical="center" wrapText="1"/>
    </xf>
    <xf numFmtId="0" fontId="48" fillId="0" borderId="7" xfId="355" applyNumberFormat="1" applyFont="1" applyFill="1" applyBorder="1" applyAlignment="1">
      <alignment horizontal="center" vertical="center"/>
    </xf>
    <xf numFmtId="0" fontId="48" fillId="0" borderId="8" xfId="355" applyNumberFormat="1" applyFont="1" applyFill="1" applyBorder="1" applyAlignment="1">
      <alignment horizontal="center" vertical="center"/>
    </xf>
    <xf numFmtId="0" fontId="52" fillId="0" borderId="5" xfId="355" applyFont="1" applyFill="1" applyBorder="1" applyAlignment="1">
      <alignment horizontal="center" vertical="center" wrapText="1"/>
    </xf>
    <xf numFmtId="0" fontId="52" fillId="0" borderId="1" xfId="355" applyFont="1" applyFill="1" applyBorder="1" applyAlignment="1">
      <alignment horizontal="center" vertical="center" wrapText="1"/>
    </xf>
    <xf numFmtId="0" fontId="47" fillId="0" borderId="3" xfId="355" applyFont="1" applyFill="1" applyBorder="1" applyAlignment="1">
      <alignment horizontal="center" vertical="center" wrapText="1"/>
    </xf>
    <xf numFmtId="49" fontId="47" fillId="0" borderId="3" xfId="355" applyNumberFormat="1" applyFont="1" applyFill="1" applyBorder="1" applyAlignment="1">
      <alignment horizontal="center" vertical="center" wrapText="1"/>
    </xf>
    <xf numFmtId="0" fontId="48" fillId="0" borderId="7" xfId="355" applyFont="1" applyFill="1" applyBorder="1" applyAlignment="1">
      <alignment horizontal="center" vertical="center"/>
    </xf>
    <xf numFmtId="0" fontId="48" fillId="0" borderId="8" xfId="355" applyFont="1" applyFill="1" applyBorder="1" applyAlignment="1">
      <alignment horizontal="center" vertical="center"/>
    </xf>
    <xf numFmtId="0" fontId="46" fillId="0" borderId="0" xfId="353" applyFont="1" applyFill="1" applyAlignment="1">
      <alignment horizontal="center"/>
    </xf>
    <xf numFmtId="0" fontId="46" fillId="0" borderId="1" xfId="355" applyFont="1" applyFill="1" applyBorder="1" applyAlignment="1">
      <alignment horizontal="center" vertical="top" wrapText="1"/>
    </xf>
    <xf numFmtId="0" fontId="72" fillId="0" borderId="3" xfId="353" applyFont="1" applyFill="1" applyBorder="1" applyAlignment="1">
      <alignment horizontal="center" vertical="center" wrapText="1"/>
    </xf>
    <xf numFmtId="0" fontId="48" fillId="0" borderId="3" xfId="355" applyFont="1" applyFill="1" applyBorder="1" applyAlignment="1">
      <alignment horizontal="center" vertical="center"/>
    </xf>
    <xf numFmtId="1" fontId="35" fillId="0" borderId="4" xfId="1" applyNumberFormat="1" applyFont="1" applyFill="1" applyBorder="1" applyAlignment="1" applyProtection="1">
      <alignment horizontal="center" vertical="center" wrapText="1"/>
    </xf>
    <xf numFmtId="1" fontId="35" fillId="0" borderId="5" xfId="1" applyNumberFormat="1" applyFont="1" applyFill="1" applyBorder="1" applyAlignment="1" applyProtection="1">
      <alignment horizontal="center" vertical="center" wrapText="1"/>
    </xf>
    <xf numFmtId="1" fontId="35" fillId="0" borderId="6" xfId="1" applyNumberFormat="1" applyFont="1" applyFill="1" applyBorder="1" applyAlignment="1" applyProtection="1">
      <alignment horizontal="center" vertical="center" wrapText="1"/>
    </xf>
    <xf numFmtId="1" fontId="35" fillId="0" borderId="10" xfId="1" applyNumberFormat="1" applyFont="1" applyFill="1" applyBorder="1" applyAlignment="1" applyProtection="1">
      <alignment horizontal="center" vertical="center" wrapText="1"/>
    </xf>
    <xf numFmtId="1" fontId="35" fillId="0" borderId="0" xfId="1" applyNumberFormat="1" applyFont="1" applyFill="1" applyBorder="1" applyAlignment="1" applyProtection="1">
      <alignment horizontal="center" vertical="center" wrapText="1"/>
    </xf>
    <xf numFmtId="1" fontId="35" fillId="0" borderId="11" xfId="1" applyNumberFormat="1" applyFont="1" applyFill="1" applyBorder="1" applyAlignment="1" applyProtection="1">
      <alignment horizontal="center" vertical="center" wrapText="1"/>
    </xf>
    <xf numFmtId="1" fontId="36" fillId="0" borderId="3" xfId="1" applyNumberFormat="1" applyFont="1" applyFill="1" applyBorder="1" applyAlignment="1" applyProtection="1">
      <alignment horizontal="center" vertical="center" wrapText="1"/>
    </xf>
    <xf numFmtId="1" fontId="36" fillId="0" borderId="2" xfId="1" applyNumberFormat="1" applyFont="1" applyFill="1" applyBorder="1" applyAlignment="1" applyProtection="1">
      <alignment horizontal="center" vertical="center" wrapText="1"/>
    </xf>
    <xf numFmtId="1" fontId="36" fillId="0" borderId="12" xfId="1" applyNumberFormat="1" applyFont="1" applyFill="1" applyBorder="1" applyAlignment="1" applyProtection="1">
      <alignment horizontal="center" vertical="center" wrapText="1"/>
    </xf>
    <xf numFmtId="1" fontId="37" fillId="0" borderId="3" xfId="1" applyNumberFormat="1" applyFont="1" applyFill="1" applyBorder="1" applyAlignment="1" applyProtection="1">
      <alignment horizontal="center" vertical="center" wrapText="1"/>
    </xf>
    <xf numFmtId="1" fontId="35" fillId="0" borderId="3" xfId="1" applyNumberFormat="1" applyFont="1" applyFill="1" applyBorder="1" applyAlignment="1" applyProtection="1">
      <alignment horizontal="center" vertical="center" wrapText="1"/>
    </xf>
    <xf numFmtId="1" fontId="35" fillId="0" borderId="26" xfId="1" applyNumberFormat="1" applyFont="1" applyFill="1" applyBorder="1" applyAlignment="1" applyProtection="1">
      <alignment horizontal="center" vertical="center" wrapText="1"/>
    </xf>
    <xf numFmtId="1" fontId="35" fillId="0" borderId="1" xfId="1" applyNumberFormat="1" applyFont="1" applyFill="1" applyBorder="1" applyAlignment="1" applyProtection="1">
      <alignment horizontal="center" vertical="center" wrapText="1"/>
    </xf>
    <xf numFmtId="1" fontId="35" fillId="0" borderId="27" xfId="1" applyNumberFormat="1" applyFont="1" applyFill="1" applyBorder="1" applyAlignment="1" applyProtection="1">
      <alignment horizontal="center" vertical="center" wrapText="1"/>
    </xf>
    <xf numFmtId="1" fontId="37" fillId="0" borderId="7" xfId="1" applyNumberFormat="1" applyFont="1" applyFill="1" applyBorder="1" applyAlignment="1" applyProtection="1">
      <alignment horizontal="center" vertical="center" wrapText="1"/>
    </xf>
    <xf numFmtId="1" fontId="37" fillId="0" borderId="8" xfId="1" applyNumberFormat="1" applyFont="1" applyFill="1" applyBorder="1" applyAlignment="1" applyProtection="1">
      <alignment horizontal="center" vertical="center" wrapText="1"/>
    </xf>
    <xf numFmtId="1" fontId="32" fillId="0" borderId="2" xfId="1" applyNumberFormat="1" applyFont="1" applyFill="1" applyBorder="1" applyAlignment="1" applyProtection="1">
      <alignment horizontal="center"/>
    </xf>
    <xf numFmtId="1" fontId="32" fillId="0" borderId="9" xfId="1" applyNumberFormat="1" applyFont="1" applyFill="1" applyBorder="1" applyAlignment="1" applyProtection="1">
      <alignment horizontal="center"/>
    </xf>
    <xf numFmtId="1" fontId="32" fillId="0" borderId="12" xfId="1" applyNumberFormat="1" applyFont="1" applyFill="1" applyBorder="1" applyAlignment="1" applyProtection="1">
      <alignment horizontal="center"/>
    </xf>
    <xf numFmtId="1" fontId="93" fillId="0" borderId="7" xfId="1" applyNumberFormat="1" applyFont="1" applyFill="1" applyBorder="1" applyAlignment="1" applyProtection="1">
      <alignment horizontal="center" vertical="center" wrapText="1"/>
    </xf>
    <xf numFmtId="1" fontId="93" fillId="0" borderId="37" xfId="1" applyNumberFormat="1" applyFont="1" applyFill="1" applyBorder="1" applyAlignment="1" applyProtection="1">
      <alignment horizontal="center" vertical="center" wrapText="1"/>
    </xf>
    <xf numFmtId="1" fontId="93" fillId="0" borderId="8" xfId="1" applyNumberFormat="1" applyFont="1" applyFill="1" applyBorder="1" applyAlignment="1" applyProtection="1">
      <alignment horizontal="center" vertical="center" wrapText="1"/>
    </xf>
    <xf numFmtId="1" fontId="44" fillId="0" borderId="3" xfId="1" applyNumberFormat="1" applyFont="1" applyFill="1" applyBorder="1" applyAlignment="1" applyProtection="1">
      <alignment horizontal="center" vertical="center" wrapText="1"/>
    </xf>
    <xf numFmtId="1" fontId="90" fillId="0" borderId="3" xfId="1" applyNumberFormat="1" applyFont="1" applyFill="1" applyBorder="1" applyAlignment="1" applyProtection="1">
      <alignment horizontal="center" vertical="center" wrapText="1"/>
    </xf>
    <xf numFmtId="1" fontId="90" fillId="0" borderId="2" xfId="1" applyNumberFormat="1" applyFont="1" applyFill="1" applyBorder="1" applyAlignment="1" applyProtection="1">
      <alignment horizontal="center" vertical="center" wrapText="1"/>
    </xf>
    <xf numFmtId="1" fontId="90" fillId="0" borderId="12" xfId="1" applyNumberFormat="1" applyFont="1" applyFill="1" applyBorder="1" applyAlignment="1" applyProtection="1">
      <alignment horizontal="center" vertical="center" wrapText="1"/>
    </xf>
    <xf numFmtId="1" fontId="93" fillId="0" borderId="3" xfId="1" applyNumberFormat="1" applyFont="1" applyFill="1" applyBorder="1" applyAlignment="1" applyProtection="1">
      <alignment horizontal="center" vertical="center" wrapText="1"/>
    </xf>
    <xf numFmtId="1" fontId="34" fillId="0" borderId="7" xfId="1" applyNumberFormat="1" applyFont="1" applyFill="1" applyBorder="1" applyAlignment="1" applyProtection="1">
      <alignment horizontal="center"/>
    </xf>
    <xf numFmtId="1" fontId="34" fillId="0" borderId="8" xfId="1" applyNumberFormat="1" applyFont="1" applyFill="1" applyBorder="1" applyAlignment="1" applyProtection="1">
      <alignment horizontal="center"/>
    </xf>
    <xf numFmtId="165" fontId="33" fillId="0" borderId="7" xfId="1" applyNumberFormat="1" applyFont="1" applyFill="1" applyBorder="1" applyAlignment="1" applyProtection="1">
      <alignment horizontal="center" vertical="center"/>
      <protection locked="0"/>
    </xf>
    <xf numFmtId="165" fontId="33" fillId="0" borderId="8" xfId="1" applyNumberFormat="1" applyFont="1" applyFill="1" applyBorder="1" applyAlignment="1" applyProtection="1">
      <alignment horizontal="center" vertical="center"/>
      <protection locked="0"/>
    </xf>
    <xf numFmtId="1" fontId="32" fillId="0" borderId="3" xfId="1" applyNumberFormat="1" applyFont="1" applyFill="1" applyBorder="1" applyAlignment="1" applyProtection="1">
      <alignment horizontal="center" vertical="center" wrapText="1"/>
    </xf>
    <xf numFmtId="1" fontId="37" fillId="0" borderId="4" xfId="1" applyNumberFormat="1" applyFont="1" applyFill="1" applyBorder="1" applyAlignment="1" applyProtection="1">
      <alignment horizontal="center" vertical="center" wrapText="1"/>
    </xf>
    <xf numFmtId="1" fontId="37" fillId="0" borderId="6" xfId="1" applyNumberFormat="1" applyFont="1" applyFill="1" applyBorder="1" applyAlignment="1" applyProtection="1">
      <alignment horizontal="center" vertical="center" wrapText="1"/>
    </xf>
    <xf numFmtId="1" fontId="37" fillId="0" borderId="26" xfId="1" applyNumberFormat="1" applyFont="1" applyFill="1" applyBorder="1" applyAlignment="1" applyProtection="1">
      <alignment horizontal="center" vertical="center" wrapText="1"/>
    </xf>
    <xf numFmtId="1" fontId="37" fillId="0" borderId="27" xfId="1" applyNumberFormat="1" applyFont="1" applyFill="1" applyBorder="1" applyAlignment="1" applyProtection="1">
      <alignment horizontal="center" vertical="center" wrapText="1"/>
    </xf>
    <xf numFmtId="1" fontId="31" fillId="0" borderId="0" xfId="1" applyNumberFormat="1" applyFont="1" applyFill="1" applyAlignment="1" applyProtection="1">
      <alignment horizontal="center"/>
      <protection locked="0"/>
    </xf>
    <xf numFmtId="1" fontId="37" fillId="0" borderId="2" xfId="1" applyNumberFormat="1" applyFont="1" applyFill="1" applyBorder="1" applyAlignment="1" applyProtection="1">
      <alignment horizontal="center" vertical="center" wrapText="1"/>
    </xf>
    <xf numFmtId="1" fontId="37" fillId="0" borderId="12" xfId="1" applyNumberFormat="1" applyFont="1" applyFill="1" applyBorder="1" applyAlignment="1" applyProtection="1">
      <alignment horizontal="center" vertical="center" wrapText="1"/>
    </xf>
    <xf numFmtId="1" fontId="31" fillId="0" borderId="1" xfId="1" applyNumberFormat="1" applyFont="1" applyFill="1" applyBorder="1" applyAlignment="1" applyProtection="1">
      <alignment horizontal="center"/>
      <protection locked="0"/>
    </xf>
  </cellXfs>
  <cellStyles count="376">
    <cellStyle name="20% - Accent1" xfId="7"/>
    <cellStyle name="20% - Accent1 2" xfId="8"/>
    <cellStyle name="20% - Accent1 3" xfId="9"/>
    <cellStyle name="20% - Accent1 4" xfId="10"/>
    <cellStyle name="20% - Accent1 5" xfId="321"/>
    <cellStyle name="20% - Accent1 6" xfId="283"/>
    <cellStyle name="20% - Accent2" xfId="11"/>
    <cellStyle name="20% - Accent2 2" xfId="12"/>
    <cellStyle name="20% - Accent2 3" xfId="13"/>
    <cellStyle name="20% - Accent2 4" xfId="14"/>
    <cellStyle name="20% - Accent2 5" xfId="320"/>
    <cellStyle name="20% - Accent2 6" xfId="284"/>
    <cellStyle name="20% - Accent3" xfId="15"/>
    <cellStyle name="20% - Accent3 2" xfId="16"/>
    <cellStyle name="20% - Accent3 3" xfId="17"/>
    <cellStyle name="20% - Accent3 4" xfId="18"/>
    <cellStyle name="20% - Accent3 5" xfId="319"/>
    <cellStyle name="20% - Accent3 6" xfId="285"/>
    <cellStyle name="20% - Accent4" xfId="19"/>
    <cellStyle name="20% - Accent4 2" xfId="20"/>
    <cellStyle name="20% - Accent4 3" xfId="21"/>
    <cellStyle name="20% - Accent4 4" xfId="22"/>
    <cellStyle name="20% - Accent4 5" xfId="318"/>
    <cellStyle name="20% - Accent4 6" xfId="286"/>
    <cellStyle name="20% - Accent5" xfId="23"/>
    <cellStyle name="20% - Accent5 2" xfId="24"/>
    <cellStyle name="20% - Accent5 3" xfId="25"/>
    <cellStyle name="20% - Accent5 4" xfId="26"/>
    <cellStyle name="20% - Accent6" xfId="27"/>
    <cellStyle name="20% - Accent6 2" xfId="28"/>
    <cellStyle name="20% - Accent6 3" xfId="29"/>
    <cellStyle name="20% - Accent6 4" xfId="30"/>
    <cellStyle name="20% - Accent6 5" xfId="317"/>
    <cellStyle name="20% - Accent6 6" xfId="287"/>
    <cellStyle name="20% - Акцент1 2" xfId="31"/>
    <cellStyle name="20% - Акцент1 3" xfId="32"/>
    <cellStyle name="20% - Акцент1 4" xfId="33"/>
    <cellStyle name="20% - Акцент2 2" xfId="34"/>
    <cellStyle name="20% - Акцент2 3" xfId="35"/>
    <cellStyle name="20% - Акцент2 4" xfId="36"/>
    <cellStyle name="20% - Акцент3 2" xfId="37"/>
    <cellStyle name="20% - Акцент3 3" xfId="38"/>
    <cellStyle name="20% - Акцент3 4" xfId="39"/>
    <cellStyle name="20% - Акцент4 2" xfId="40"/>
    <cellStyle name="20% - Акцент4 3" xfId="41"/>
    <cellStyle name="20% - Акцент4 4" xfId="42"/>
    <cellStyle name="20% - Акцент5 2" xfId="43"/>
    <cellStyle name="20% - Акцент5 3" xfId="44"/>
    <cellStyle name="20% - Акцент5 4" xfId="45"/>
    <cellStyle name="20% - Акцент6 2" xfId="46"/>
    <cellStyle name="20% - Акцент6 3" xfId="47"/>
    <cellStyle name="20% - Акцент6 4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40% - Accent1" xfId="73"/>
    <cellStyle name="40% - Accent1 2" xfId="74"/>
    <cellStyle name="40% - Accent1 3" xfId="75"/>
    <cellStyle name="40% - Accent1 4" xfId="76"/>
    <cellStyle name="40% - Accent1 5" xfId="323"/>
    <cellStyle name="40% - Accent1 6" xfId="288"/>
    <cellStyle name="40% - Accent2" xfId="77"/>
    <cellStyle name="40% - Accent2 2" xfId="78"/>
    <cellStyle name="40% - Accent2 3" xfId="79"/>
    <cellStyle name="40% - Accent2 4" xfId="80"/>
    <cellStyle name="40% - Accent3" xfId="81"/>
    <cellStyle name="40% - Accent3 2" xfId="82"/>
    <cellStyle name="40% - Accent3 3" xfId="83"/>
    <cellStyle name="40% - Accent3 4" xfId="84"/>
    <cellStyle name="40% - Accent3 5" xfId="324"/>
    <cellStyle name="40% - Accent3 6" xfId="289"/>
    <cellStyle name="40% - Accent4" xfId="85"/>
    <cellStyle name="40% - Accent4 2" xfId="86"/>
    <cellStyle name="40% - Accent4 3" xfId="87"/>
    <cellStyle name="40% - Accent4 4" xfId="88"/>
    <cellStyle name="40% - Accent4 5" xfId="325"/>
    <cellStyle name="40% - Accent4 6" xfId="290"/>
    <cellStyle name="40% - Accent5" xfId="89"/>
    <cellStyle name="40% - Accent5 2" xfId="90"/>
    <cellStyle name="40% - Accent5 3" xfId="91"/>
    <cellStyle name="40% - Accent5 4" xfId="92"/>
    <cellStyle name="40% - Accent5 5" xfId="326"/>
    <cellStyle name="40% - Accent5 6" xfId="291"/>
    <cellStyle name="40% - Accent6" xfId="93"/>
    <cellStyle name="40% - Accent6 2" xfId="94"/>
    <cellStyle name="40% - Accent6 3" xfId="95"/>
    <cellStyle name="40% - Accent6 4" xfId="96"/>
    <cellStyle name="40% - Accent6 5" xfId="327"/>
    <cellStyle name="40% - Accent6 6" xfId="292"/>
    <cellStyle name="40% - Акцент1 2" xfId="97"/>
    <cellStyle name="40% - Акцент1 3" xfId="98"/>
    <cellStyle name="40% - Акцент1 4" xfId="99"/>
    <cellStyle name="40% - Акцент2 2" xfId="100"/>
    <cellStyle name="40% - Акцент2 3" xfId="101"/>
    <cellStyle name="40% - Акцент2 4" xfId="102"/>
    <cellStyle name="40% - Акцент3 2" xfId="103"/>
    <cellStyle name="40% - Акцент3 3" xfId="104"/>
    <cellStyle name="40% - Акцент3 4" xfId="105"/>
    <cellStyle name="40% - Акцент4 2" xfId="106"/>
    <cellStyle name="40% - Акцент4 3" xfId="107"/>
    <cellStyle name="40% - Акцент4 4" xfId="108"/>
    <cellStyle name="40% - Акцент5 2" xfId="109"/>
    <cellStyle name="40% - Акцент5 3" xfId="110"/>
    <cellStyle name="40% - Акцент5 4" xfId="111"/>
    <cellStyle name="40% - Акцент6 2" xfId="112"/>
    <cellStyle name="40% - Акцент6 3" xfId="113"/>
    <cellStyle name="40% - Акцент6 4" xfId="114"/>
    <cellStyle name="40% – Акцентування1" xfId="115"/>
    <cellStyle name="40% – Акцентування1 2" xfId="116"/>
    <cellStyle name="40% – Акцентування1 3" xfId="117"/>
    <cellStyle name="40% – Акцентування1 4" xfId="118"/>
    <cellStyle name="40% – Акцентування2" xfId="119"/>
    <cellStyle name="40% – Акцентування2 2" xfId="120"/>
    <cellStyle name="40% – Акцентування2 3" xfId="121"/>
    <cellStyle name="40% – Акцентування2 4" xfId="122"/>
    <cellStyle name="40% – Акцентування3" xfId="123"/>
    <cellStyle name="40% – Акцентування3 2" xfId="124"/>
    <cellStyle name="40% – Акцентування3 3" xfId="125"/>
    <cellStyle name="40% – Акцентування3 4" xfId="126"/>
    <cellStyle name="40% – Акцентування4" xfId="127"/>
    <cellStyle name="40% – Акцентування4 2" xfId="128"/>
    <cellStyle name="40% – Акцентування4 3" xfId="129"/>
    <cellStyle name="40% – Акцентування4 4" xfId="130"/>
    <cellStyle name="40% – Акцентування5" xfId="131"/>
    <cellStyle name="40% – Акцентування5 2" xfId="132"/>
    <cellStyle name="40% – Акцентування5 3" xfId="133"/>
    <cellStyle name="40% – Акцентування5 4" xfId="134"/>
    <cellStyle name="40% – Акцентування6" xfId="135"/>
    <cellStyle name="40% – Акцентування6 2" xfId="136"/>
    <cellStyle name="40% – Акцентування6 3" xfId="137"/>
    <cellStyle name="40% – Акцентування6 4" xfId="138"/>
    <cellStyle name="60% - Accent1" xfId="139"/>
    <cellStyle name="60% - Accent1 2" xfId="140"/>
    <cellStyle name="60% - Accent1 3" xfId="328"/>
    <cellStyle name="60% - Accent1 4" xfId="293"/>
    <cellStyle name="60% - Accent2" xfId="141"/>
    <cellStyle name="60% - Accent2 2" xfId="142"/>
    <cellStyle name="60% - Accent2 3" xfId="329"/>
    <cellStyle name="60% - Accent2 4" xfId="294"/>
    <cellStyle name="60% - Accent3" xfId="143"/>
    <cellStyle name="60% - Accent3 2" xfId="144"/>
    <cellStyle name="60% - Accent3 3" xfId="330"/>
    <cellStyle name="60% - Accent3 4" xfId="295"/>
    <cellStyle name="60% - Accent4" xfId="145"/>
    <cellStyle name="60% - Accent4 2" xfId="146"/>
    <cellStyle name="60% - Accent4 3" xfId="331"/>
    <cellStyle name="60% - Accent4 4" xfId="296"/>
    <cellStyle name="60% - Accent5" xfId="147"/>
    <cellStyle name="60% - Accent5 2" xfId="148"/>
    <cellStyle name="60% - Accent5 3" xfId="332"/>
    <cellStyle name="60% - Accent5 4" xfId="297"/>
    <cellStyle name="60% - Accent6" xfId="149"/>
    <cellStyle name="60% - Accent6 2" xfId="150"/>
    <cellStyle name="60% - Accent6 3" xfId="333"/>
    <cellStyle name="60% - Accent6 4" xfId="298"/>
    <cellStyle name="60% - Акцент1 2" xfId="151"/>
    <cellStyle name="60% - Акцент1 3" xfId="152"/>
    <cellStyle name="60% - Акцент2 2" xfId="153"/>
    <cellStyle name="60% - Акцент2 3" xfId="154"/>
    <cellStyle name="60% - Акцент3 2" xfId="155"/>
    <cellStyle name="60% - Акцент3 3" xfId="156"/>
    <cellStyle name="60% - Акцент4 2" xfId="157"/>
    <cellStyle name="60% - Акцент4 3" xfId="158"/>
    <cellStyle name="60% - Акцент5 2" xfId="159"/>
    <cellStyle name="60% - Акцент5 3" xfId="160"/>
    <cellStyle name="60% - Акцент6 2" xfId="161"/>
    <cellStyle name="60% - Акцент6 3" xfId="162"/>
    <cellStyle name="60% – Акцентування1" xfId="163"/>
    <cellStyle name="60% – Акцентування1 2" xfId="164"/>
    <cellStyle name="60% – Акцентування2" xfId="165"/>
    <cellStyle name="60% – Акцентування2 2" xfId="166"/>
    <cellStyle name="60% – Акцентування3" xfId="167"/>
    <cellStyle name="60% – Акцентування3 2" xfId="168"/>
    <cellStyle name="60% – Акцентування4" xfId="169"/>
    <cellStyle name="60% – Акцентування4 2" xfId="170"/>
    <cellStyle name="60% – Акцентування5" xfId="171"/>
    <cellStyle name="60% – Акцентування5 2" xfId="172"/>
    <cellStyle name="60% – Акцентування6" xfId="173"/>
    <cellStyle name="60% – Акцентування6 2" xfId="174"/>
    <cellStyle name="Accent1" xfId="175"/>
    <cellStyle name="Accent1 2" xfId="176"/>
    <cellStyle name="Accent1 3" xfId="334"/>
    <cellStyle name="Accent1 4" xfId="299"/>
    <cellStyle name="Accent2" xfId="177"/>
    <cellStyle name="Accent2 2" xfId="178"/>
    <cellStyle name="Accent2 3" xfId="335"/>
    <cellStyle name="Accent2 4" xfId="300"/>
    <cellStyle name="Accent3" xfId="179"/>
    <cellStyle name="Accent3 2" xfId="180"/>
    <cellStyle name="Accent3 3" xfId="336"/>
    <cellStyle name="Accent3 4" xfId="301"/>
    <cellStyle name="Accent4" xfId="181"/>
    <cellStyle name="Accent4 2" xfId="182"/>
    <cellStyle name="Accent4 3" xfId="337"/>
    <cellStyle name="Accent4 4" xfId="302"/>
    <cellStyle name="Accent5" xfId="183"/>
    <cellStyle name="Accent5 2" xfId="184"/>
    <cellStyle name="Accent6" xfId="185"/>
    <cellStyle name="Accent6 2" xfId="186"/>
    <cellStyle name="Accent6 3" xfId="338"/>
    <cellStyle name="Accent6 4" xfId="303"/>
    <cellStyle name="Bad" xfId="187"/>
    <cellStyle name="Bad 2" xfId="188"/>
    <cellStyle name="Bad 3" xfId="339"/>
    <cellStyle name="Bad 4" xfId="304"/>
    <cellStyle name="Calculation" xfId="189"/>
    <cellStyle name="Calculation 2" xfId="190"/>
    <cellStyle name="Calculation 3" xfId="340"/>
    <cellStyle name="Calculation 4" xfId="305"/>
    <cellStyle name="Check Cell" xfId="191"/>
    <cellStyle name="Check Cell 2" xfId="192"/>
    <cellStyle name="Explanatory Text" xfId="193"/>
    <cellStyle name="Good" xfId="194"/>
    <cellStyle name="Good 2" xfId="195"/>
    <cellStyle name="Good 3" xfId="341"/>
    <cellStyle name="Good 4" xfId="306"/>
    <cellStyle name="Heading 1" xfId="196"/>
    <cellStyle name="Heading 1 2" xfId="342"/>
    <cellStyle name="Heading 1 3" xfId="307"/>
    <cellStyle name="Heading 2" xfId="197"/>
    <cellStyle name="Heading 2 2" xfId="343"/>
    <cellStyle name="Heading 2 3" xfId="308"/>
    <cellStyle name="Heading 3" xfId="198"/>
    <cellStyle name="Heading 3 2" xfId="344"/>
    <cellStyle name="Heading 3 3" xfId="309"/>
    <cellStyle name="Heading 4" xfId="199"/>
    <cellStyle name="Heading 4 2" xfId="345"/>
    <cellStyle name="Heading 4 3" xfId="310"/>
    <cellStyle name="Input" xfId="200"/>
    <cellStyle name="Input 2" xfId="201"/>
    <cellStyle name="Input 3" xfId="346"/>
    <cellStyle name="Input 4" xfId="311"/>
    <cellStyle name="Linked Cell" xfId="202"/>
    <cellStyle name="Linked Cell 2" xfId="347"/>
    <cellStyle name="Linked Cell 3" xfId="312"/>
    <cellStyle name="Neutral" xfId="203"/>
    <cellStyle name="Neutral 2" xfId="204"/>
    <cellStyle name="Neutral 3" xfId="348"/>
    <cellStyle name="Neutral 4" xfId="313"/>
    <cellStyle name="Normal_Sheet1" xfId="314"/>
    <cellStyle name="Note" xfId="205"/>
    <cellStyle name="Note 2" xfId="206"/>
    <cellStyle name="Note 3" xfId="207"/>
    <cellStyle name="Note 4" xfId="208"/>
    <cellStyle name="Note 5" xfId="349"/>
    <cellStyle name="Note 6" xfId="315"/>
    <cellStyle name="Note_СВОД_12" xfId="209"/>
    <cellStyle name="Output" xfId="210"/>
    <cellStyle name="Output 2" xfId="211"/>
    <cellStyle name="Output 3" xfId="350"/>
    <cellStyle name="Output 4" xfId="316"/>
    <cellStyle name="Title" xfId="212"/>
    <cellStyle name="Total" xfId="213"/>
    <cellStyle name="Warning Text" xfId="214"/>
    <cellStyle name="Акцент1 2" xfId="215"/>
    <cellStyle name="Акцент1 3" xfId="216"/>
    <cellStyle name="Акцент2 2" xfId="217"/>
    <cellStyle name="Акцент2 3" xfId="218"/>
    <cellStyle name="Акцент3 2" xfId="219"/>
    <cellStyle name="Акцент3 3" xfId="220"/>
    <cellStyle name="Акцент4 2" xfId="221"/>
    <cellStyle name="Акцент4 3" xfId="222"/>
    <cellStyle name="Акцент5 2" xfId="223"/>
    <cellStyle name="Акцент5 3" xfId="224"/>
    <cellStyle name="Акцент6 2" xfId="225"/>
    <cellStyle name="Акцент6 3" xfId="226"/>
    <cellStyle name="Акцентування1" xfId="227"/>
    <cellStyle name="Акцентування1 2" xfId="228"/>
    <cellStyle name="Акцентування2" xfId="229"/>
    <cellStyle name="Акцентування2 2" xfId="230"/>
    <cellStyle name="Акцентування3" xfId="231"/>
    <cellStyle name="Акцентування3 2" xfId="232"/>
    <cellStyle name="Акцентування4" xfId="233"/>
    <cellStyle name="Акцентування4 2" xfId="234"/>
    <cellStyle name="Акцентування5" xfId="235"/>
    <cellStyle name="Акцентування5 2" xfId="236"/>
    <cellStyle name="Акцентування6" xfId="237"/>
    <cellStyle name="Акцентування6 2" xfId="238"/>
    <cellStyle name="Ввід" xfId="239"/>
    <cellStyle name="Ввід 2" xfId="240"/>
    <cellStyle name="Ввод  2" xfId="241"/>
    <cellStyle name="Вывод 2" xfId="242"/>
    <cellStyle name="Вывод 3" xfId="243"/>
    <cellStyle name="Вычисление 2" xfId="244"/>
    <cellStyle name="Вычисление 3" xfId="245"/>
    <cellStyle name="Добре" xfId="246"/>
    <cellStyle name="Добре 2" xfId="247"/>
    <cellStyle name="Звичайний 2" xfId="248"/>
    <cellStyle name="Звичайний 2 3" xfId="357"/>
    <cellStyle name="Звичайний 3 2 3" xfId="356"/>
    <cellStyle name="Зв'язана клітинка" xfId="249"/>
    <cellStyle name="Итог 2" xfId="250"/>
    <cellStyle name="Контрольна клітинка" xfId="251"/>
    <cellStyle name="Контрольна клітинка 2" xfId="252"/>
    <cellStyle name="Контрольная ячейка 2" xfId="253"/>
    <cellStyle name="Назва" xfId="254"/>
    <cellStyle name="Нейтральный 2" xfId="255"/>
    <cellStyle name="Нейтральный 3" xfId="256"/>
    <cellStyle name="Обчислення" xfId="257"/>
    <cellStyle name="Обчислення 2" xfId="258"/>
    <cellStyle name="Обычный" xfId="0" builtinId="0"/>
    <cellStyle name="Обычный 2" xfId="6"/>
    <cellStyle name="Обычный 2 2" xfId="322"/>
    <cellStyle name="Обычный 2 3" xfId="282"/>
    <cellStyle name="Обычный 3" xfId="281"/>
    <cellStyle name="Обычный 3 2" xfId="363"/>
    <cellStyle name="Обычный 3 2 2" xfId="366"/>
    <cellStyle name="Обычный 3 3" xfId="368"/>
    <cellStyle name="Обычный 4" xfId="351"/>
    <cellStyle name="Обычный 4 2" xfId="362"/>
    <cellStyle name="Обычный 4 2 2" xfId="369"/>
    <cellStyle name="Обычный 4 3" xfId="365"/>
    <cellStyle name="Обычный 5" xfId="352"/>
    <cellStyle name="Обычный 5 2" xfId="354"/>
    <cellStyle name="Обычный 5 2 2" xfId="370"/>
    <cellStyle name="Обычный 5 3" xfId="355"/>
    <cellStyle name="Обычный 5 4" xfId="367"/>
    <cellStyle name="Обычный 6" xfId="364"/>
    <cellStyle name="Обычный 6 3" xfId="353"/>
    <cellStyle name="Обычный 7" xfId="371"/>
    <cellStyle name="Обычный 7 2" xfId="372"/>
    <cellStyle name="Обычный 8" xfId="373"/>
    <cellStyle name="Обычный 9" xfId="374"/>
    <cellStyle name="Обычный_06" xfId="1"/>
    <cellStyle name="Обычный_09_Професійний склад" xfId="359"/>
    <cellStyle name="Обычный_27.08.2013" xfId="360"/>
    <cellStyle name="Обычный_TБЛ-12~1" xfId="361"/>
    <cellStyle name="Обычный_Укомплектування_11_2013" xfId="375"/>
    <cellStyle name="Обычный_Форма7Н" xfId="358"/>
    <cellStyle name="Підсумок" xfId="259"/>
    <cellStyle name="Плохой 2" xfId="260"/>
    <cellStyle name="Плохой 3" xfId="261"/>
    <cellStyle name="Поганий" xfId="262"/>
    <cellStyle name="Поганий 2" xfId="263"/>
    <cellStyle name="Пояснение 2" xfId="264"/>
    <cellStyle name="Примечание 2" xfId="265"/>
    <cellStyle name="Примечание 3" xfId="266"/>
    <cellStyle name="Примечание 4" xfId="267"/>
    <cellStyle name="Примітка" xfId="268"/>
    <cellStyle name="Примітка 2" xfId="269"/>
    <cellStyle name="Примітка 3" xfId="270"/>
    <cellStyle name="Примітка 4" xfId="271"/>
    <cellStyle name="Примітка_СВОД_12" xfId="272"/>
    <cellStyle name="Результат" xfId="273"/>
    <cellStyle name="Результат 1" xfId="274"/>
    <cellStyle name="Середній" xfId="275"/>
    <cellStyle name="Середній 2" xfId="276"/>
    <cellStyle name="Стиль 1" xfId="2"/>
    <cellStyle name="Стиль 1 2" xfId="277"/>
    <cellStyle name="Текст попередження" xfId="278"/>
    <cellStyle name="Текст пояснення" xfId="279"/>
    <cellStyle name="Тысячи [0]_Анализ" xfId="3"/>
    <cellStyle name="Тысячи_Анализ" xfId="4"/>
    <cellStyle name="ФинᎰнсовый_Лист1 (3)_1" xfId="5"/>
    <cellStyle name="Хороший 2" xfId="280"/>
  </cellStyles>
  <dxfs count="0"/>
  <tableStyles count="0" defaultTableStyle="TableStyleMedium2" defaultPivotStyle="PivotStyleLight16"/>
  <colors>
    <mruColors>
      <color rgb="FFCFCFC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72;&#1103;/&#1086;&#1073;&#1097;&#1072;&#1103;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72;&#1103;/&#1086;&#1073;&#1097;&#1072;&#1103;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8"/>
  <sheetViews>
    <sheetView tabSelected="1" view="pageBreakPreview" zoomScaleNormal="100" zoomScaleSheetLayoutView="100" workbookViewId="0">
      <pane xSplit="1" topLeftCell="B1" activePane="topRight" state="frozen"/>
      <selection pane="topRight" activeCell="A6" sqref="A6"/>
    </sheetView>
  </sheetViews>
  <sheetFormatPr defaultRowHeight="15" x14ac:dyDescent="0.25"/>
  <cols>
    <col min="1" max="1" width="35.42578125" style="43" customWidth="1"/>
    <col min="2" max="8" width="9.85546875" style="43" customWidth="1"/>
    <col min="9" max="9" width="11" style="43" customWidth="1"/>
    <col min="10" max="11" width="11.28515625" style="43" customWidth="1"/>
    <col min="12" max="16384" width="9.140625" style="43"/>
  </cols>
  <sheetData>
    <row r="2" spans="1:11" ht="18.75" x14ac:dyDescent="0.25">
      <c r="A2" s="171" t="s">
        <v>110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8.75" customHeight="1" x14ac:dyDescent="0.25">
      <c r="A3" s="172" t="s">
        <v>100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18.75" x14ac:dyDescent="0.3">
      <c r="A4" s="44"/>
      <c r="B4" s="44"/>
      <c r="C4" s="44"/>
      <c r="D4" s="44"/>
      <c r="E4" s="44"/>
      <c r="F4" s="44"/>
      <c r="G4" s="44"/>
      <c r="H4" s="44"/>
      <c r="I4" s="44"/>
      <c r="J4" s="42"/>
    </row>
    <row r="5" spans="1:11" ht="18.75" x14ac:dyDescent="0.3">
      <c r="A5" s="150" t="s">
        <v>101</v>
      </c>
      <c r="B5" s="150"/>
      <c r="C5" s="150"/>
      <c r="D5" s="150"/>
      <c r="E5" s="150"/>
      <c r="F5" s="150"/>
      <c r="G5" s="44"/>
      <c r="H5" s="44"/>
      <c r="I5" s="44"/>
      <c r="J5" s="42"/>
    </row>
    <row r="6" spans="1:11" ht="35.25" customHeight="1" x14ac:dyDescent="0.25">
      <c r="A6" s="45"/>
      <c r="B6" s="46" t="s">
        <v>111</v>
      </c>
      <c r="C6" s="46" t="s">
        <v>112</v>
      </c>
      <c r="D6" s="46" t="s">
        <v>113</v>
      </c>
      <c r="E6" s="46" t="s">
        <v>114</v>
      </c>
      <c r="F6" s="46" t="s">
        <v>115</v>
      </c>
      <c r="G6" s="46" t="s">
        <v>116</v>
      </c>
      <c r="H6" s="46" t="s">
        <v>117</v>
      </c>
      <c r="I6" s="46" t="s">
        <v>128</v>
      </c>
      <c r="J6" s="57" t="s">
        <v>147</v>
      </c>
      <c r="K6" s="57" t="s">
        <v>148</v>
      </c>
    </row>
    <row r="7" spans="1:11" ht="54.95" customHeight="1" x14ac:dyDescent="0.25">
      <c r="A7" s="47" t="s">
        <v>118</v>
      </c>
      <c r="B7" s="46">
        <v>621.1</v>
      </c>
      <c r="C7" s="46">
        <v>614.9</v>
      </c>
      <c r="D7" s="46">
        <v>609.20000000000005</v>
      </c>
      <c r="E7" s="46">
        <v>609.20000000000005</v>
      </c>
      <c r="F7" s="46">
        <v>581.4</v>
      </c>
      <c r="G7" s="46">
        <v>571.20000000000005</v>
      </c>
      <c r="H7" s="46">
        <v>571.29999999999995</v>
      </c>
      <c r="I7" s="48">
        <v>572.6</v>
      </c>
      <c r="J7" s="59">
        <v>577.9</v>
      </c>
      <c r="K7" s="59">
        <v>578.1</v>
      </c>
    </row>
    <row r="8" spans="1:11" ht="50.1" customHeight="1" thickBot="1" x14ac:dyDescent="0.3">
      <c r="A8" s="49" t="s">
        <v>119</v>
      </c>
      <c r="B8" s="50">
        <v>65.900000000000006</v>
      </c>
      <c r="C8" s="50">
        <v>65.8</v>
      </c>
      <c r="D8" s="50">
        <v>65.599999999999994</v>
      </c>
      <c r="E8" s="50">
        <v>66</v>
      </c>
      <c r="F8" s="50">
        <v>63.4</v>
      </c>
      <c r="G8" s="50">
        <v>62.5</v>
      </c>
      <c r="H8" s="50">
        <v>63</v>
      </c>
      <c r="I8" s="51">
        <v>63.3</v>
      </c>
      <c r="J8" s="61">
        <v>63.9</v>
      </c>
      <c r="K8" s="61">
        <v>64.400000000000006</v>
      </c>
    </row>
    <row r="9" spans="1:11" ht="54.95" customHeight="1" thickTop="1" x14ac:dyDescent="0.25">
      <c r="A9" s="52" t="s">
        <v>120</v>
      </c>
      <c r="B9" s="53">
        <v>560.29999999999995</v>
      </c>
      <c r="C9" s="53">
        <v>553.5</v>
      </c>
      <c r="D9" s="53">
        <v>550.29999999999995</v>
      </c>
      <c r="E9" s="53">
        <v>552.29999999999995</v>
      </c>
      <c r="F9" s="53">
        <v>514.79999999999995</v>
      </c>
      <c r="G9" s="53">
        <v>506.6</v>
      </c>
      <c r="H9" s="53">
        <v>507.6</v>
      </c>
      <c r="I9" s="54">
        <v>510.6</v>
      </c>
      <c r="J9" s="58">
        <v>515.9</v>
      </c>
      <c r="K9" s="60">
        <v>519</v>
      </c>
    </row>
    <row r="10" spans="1:11" ht="50.1" customHeight="1" thickBot="1" x14ac:dyDescent="0.3">
      <c r="A10" s="49" t="s">
        <v>121</v>
      </c>
      <c r="B10" s="55">
        <v>59.5</v>
      </c>
      <c r="C10" s="55">
        <v>59.2</v>
      </c>
      <c r="D10" s="55">
        <v>59.3</v>
      </c>
      <c r="E10" s="55">
        <v>59.9</v>
      </c>
      <c r="F10" s="55">
        <v>56.1</v>
      </c>
      <c r="G10" s="55">
        <v>55.5</v>
      </c>
      <c r="H10" s="55">
        <v>55.9</v>
      </c>
      <c r="I10" s="51">
        <v>56.4</v>
      </c>
      <c r="J10" s="74">
        <v>57</v>
      </c>
      <c r="K10" s="61">
        <v>57.8</v>
      </c>
    </row>
    <row r="11" spans="1:11" ht="54.95" customHeight="1" thickTop="1" x14ac:dyDescent="0.25">
      <c r="A11" s="52" t="s">
        <v>122</v>
      </c>
      <c r="B11" s="53">
        <v>60.8</v>
      </c>
      <c r="C11" s="53">
        <v>61.4</v>
      </c>
      <c r="D11" s="53">
        <v>58.9</v>
      </c>
      <c r="E11" s="53">
        <v>56.8</v>
      </c>
      <c r="F11" s="53">
        <v>66.599999999999994</v>
      </c>
      <c r="G11" s="53">
        <v>64.599999999999994</v>
      </c>
      <c r="H11" s="53">
        <v>63.7</v>
      </c>
      <c r="I11" s="54">
        <v>62</v>
      </c>
      <c r="J11" s="60">
        <v>62</v>
      </c>
      <c r="K11" s="58">
        <v>59.1</v>
      </c>
    </row>
    <row r="12" spans="1:11" ht="50.1" customHeight="1" thickBot="1" x14ac:dyDescent="0.3">
      <c r="A12" s="49" t="s">
        <v>123</v>
      </c>
      <c r="B12" s="55">
        <v>9.8000000000000007</v>
      </c>
      <c r="C12" s="50">
        <v>10</v>
      </c>
      <c r="D12" s="55">
        <v>9.6999999999999993</v>
      </c>
      <c r="E12" s="55">
        <v>9.3000000000000007</v>
      </c>
      <c r="F12" s="55">
        <v>11.5</v>
      </c>
      <c r="G12" s="55">
        <v>11.3</v>
      </c>
      <c r="H12" s="55">
        <v>11.2</v>
      </c>
      <c r="I12" s="51">
        <v>10.8</v>
      </c>
      <c r="J12" s="61">
        <v>10.7</v>
      </c>
      <c r="K12" s="61">
        <v>10.199999999999999</v>
      </c>
    </row>
    <row r="13" spans="1:11" ht="54.95" customHeight="1" thickTop="1" x14ac:dyDescent="0.25">
      <c r="A13" s="52" t="s">
        <v>124</v>
      </c>
      <c r="B13" s="53">
        <v>321.39999999999998</v>
      </c>
      <c r="C13" s="53">
        <v>319.39999999999998</v>
      </c>
      <c r="D13" s="53">
        <v>319.39999999999998</v>
      </c>
      <c r="E13" s="53">
        <v>313.7</v>
      </c>
      <c r="F13" s="53">
        <v>336.2</v>
      </c>
      <c r="G13" s="53">
        <v>342.1</v>
      </c>
      <c r="H13" s="53">
        <v>336.2</v>
      </c>
      <c r="I13" s="54">
        <v>332.1</v>
      </c>
      <c r="J13" s="60">
        <v>326.8</v>
      </c>
      <c r="K13" s="58">
        <v>320.2</v>
      </c>
    </row>
    <row r="14" spans="1:11" ht="18.75" x14ac:dyDescent="0.3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1" ht="18.75" x14ac:dyDescent="0.3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1" ht="18.75" x14ac:dyDescent="0.3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8.75" x14ac:dyDescent="0.3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8.75" x14ac:dyDescent="0.3">
      <c r="A18" s="42"/>
      <c r="B18" s="42"/>
      <c r="C18" s="42"/>
      <c r="D18" s="42"/>
      <c r="E18" s="42"/>
      <c r="F18" s="42"/>
      <c r="G18" s="42"/>
      <c r="H18" s="42"/>
      <c r="I18" s="42"/>
      <c r="J18" s="42"/>
    </row>
  </sheetData>
  <mergeCells count="2">
    <mergeCell ref="A2:K2"/>
    <mergeCell ref="A3:K3"/>
  </mergeCells>
  <printOptions horizontalCentered="1"/>
  <pageMargins left="0.51181102362204722" right="0.11811023622047245" top="0.94488188976377963" bottom="0.15748031496062992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8"/>
  <sheetViews>
    <sheetView view="pageBreakPreview" zoomScale="85" zoomScaleNormal="75" zoomScaleSheetLayoutView="85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A6" sqref="A6:A7"/>
    </sheetView>
  </sheetViews>
  <sheetFormatPr defaultColWidth="8.28515625" defaultRowHeight="12.75" x14ac:dyDescent="0.2"/>
  <cols>
    <col min="1" max="1" width="20.85546875" style="28" customWidth="1"/>
    <col min="2" max="2" width="16.42578125" style="28" customWidth="1"/>
    <col min="3" max="3" width="14.42578125" style="28" customWidth="1"/>
    <col min="4" max="4" width="14" style="28" customWidth="1"/>
    <col min="5" max="5" width="13.28515625" style="28" customWidth="1"/>
    <col min="6" max="6" width="12.7109375" style="28" customWidth="1"/>
    <col min="7" max="7" width="12" style="28" customWidth="1"/>
    <col min="8" max="8" width="12.5703125" style="28" customWidth="1"/>
    <col min="9" max="9" width="13.7109375" style="28" customWidth="1"/>
    <col min="10" max="10" width="9.140625" style="63" customWidth="1"/>
    <col min="11" max="252" width="9.140625" style="28" customWidth="1"/>
    <col min="253" max="253" width="18.5703125" style="28" customWidth="1"/>
    <col min="254" max="254" width="11.5703125" style="28" customWidth="1"/>
    <col min="255" max="255" width="11" style="28" customWidth="1"/>
    <col min="256" max="16384" width="8.28515625" style="28"/>
  </cols>
  <sheetData>
    <row r="1" spans="1:9" s="26" customFormat="1" ht="18" customHeight="1" x14ac:dyDescent="0.3">
      <c r="A1" s="174" t="s">
        <v>99</v>
      </c>
      <c r="B1" s="174"/>
      <c r="C1" s="174"/>
      <c r="D1" s="174"/>
      <c r="E1" s="174"/>
      <c r="F1" s="174"/>
      <c r="G1" s="174"/>
      <c r="H1" s="174"/>
      <c r="I1" s="174"/>
    </row>
    <row r="2" spans="1:9" s="26" customFormat="1" ht="18.75" customHeight="1" x14ac:dyDescent="0.3">
      <c r="A2" s="174" t="s">
        <v>149</v>
      </c>
      <c r="B2" s="174"/>
      <c r="C2" s="174"/>
      <c r="D2" s="174"/>
      <c r="E2" s="174"/>
      <c r="F2" s="174"/>
      <c r="G2" s="174"/>
      <c r="H2" s="174"/>
      <c r="I2" s="174"/>
    </row>
    <row r="3" spans="1:9" s="26" customFormat="1" ht="14.25" customHeight="1" x14ac:dyDescent="0.3">
      <c r="A3" s="175" t="s">
        <v>100</v>
      </c>
      <c r="B3" s="175"/>
      <c r="C3" s="175"/>
      <c r="D3" s="175"/>
      <c r="E3" s="175"/>
      <c r="F3" s="175"/>
      <c r="G3" s="175"/>
      <c r="H3" s="175"/>
      <c r="I3" s="175"/>
    </row>
    <row r="4" spans="1:9" s="26" customFormat="1" ht="9" hidden="1" customHeight="1" x14ac:dyDescent="0.3">
      <c r="A4" s="175"/>
      <c r="B4" s="175"/>
      <c r="C4" s="175"/>
      <c r="D4" s="175"/>
      <c r="E4" s="175"/>
      <c r="F4" s="175"/>
      <c r="G4" s="175"/>
      <c r="H4" s="175"/>
      <c r="I4" s="175"/>
    </row>
    <row r="5" spans="1:9" ht="18" customHeight="1" x14ac:dyDescent="0.25">
      <c r="A5" s="27" t="s">
        <v>101</v>
      </c>
      <c r="F5" s="176"/>
      <c r="G5" s="176"/>
      <c r="H5" s="176"/>
      <c r="I5" s="176"/>
    </row>
    <row r="6" spans="1:9" s="29" customFormat="1" ht="16.5" customHeight="1" x14ac:dyDescent="0.2">
      <c r="A6" s="177"/>
      <c r="B6" s="178" t="s">
        <v>102</v>
      </c>
      <c r="C6" s="178"/>
      <c r="D6" s="178" t="s">
        <v>103</v>
      </c>
      <c r="E6" s="178"/>
      <c r="F6" s="178" t="s">
        <v>104</v>
      </c>
      <c r="G6" s="178"/>
      <c r="H6" s="178" t="s">
        <v>105</v>
      </c>
      <c r="I6" s="178"/>
    </row>
    <row r="7" spans="1:9" s="31" customFormat="1" ht="27.75" customHeight="1" x14ac:dyDescent="0.2">
      <c r="A7" s="177"/>
      <c r="B7" s="30" t="s">
        <v>106</v>
      </c>
      <c r="C7" s="30" t="s">
        <v>144</v>
      </c>
      <c r="D7" s="30" t="s">
        <v>106</v>
      </c>
      <c r="E7" s="30" t="s">
        <v>144</v>
      </c>
      <c r="F7" s="30" t="s">
        <v>106</v>
      </c>
      <c r="G7" s="30" t="s">
        <v>144</v>
      </c>
      <c r="H7" s="30" t="s">
        <v>106</v>
      </c>
      <c r="I7" s="30" t="s">
        <v>144</v>
      </c>
    </row>
    <row r="8" spans="1:9" s="29" customFormat="1" ht="17.25" customHeight="1" x14ac:dyDescent="0.2">
      <c r="A8" s="73"/>
      <c r="B8" s="173" t="s">
        <v>107</v>
      </c>
      <c r="C8" s="173"/>
      <c r="D8" s="173" t="s">
        <v>108</v>
      </c>
      <c r="E8" s="173"/>
      <c r="F8" s="173" t="s">
        <v>107</v>
      </c>
      <c r="G8" s="173"/>
      <c r="H8" s="173" t="s">
        <v>108</v>
      </c>
      <c r="I8" s="173"/>
    </row>
    <row r="9" spans="1:9" s="36" customFormat="1" ht="18" customHeight="1" x14ac:dyDescent="0.2">
      <c r="A9" s="32" t="s">
        <v>74</v>
      </c>
      <c r="B9" s="33">
        <v>16223.499999999998</v>
      </c>
      <c r="C9" s="34">
        <v>16408.5</v>
      </c>
      <c r="D9" s="35">
        <v>56.3</v>
      </c>
      <c r="E9" s="35">
        <v>57.2</v>
      </c>
      <c r="F9" s="34">
        <v>1676.8999999999999</v>
      </c>
      <c r="G9" s="34">
        <v>1549.3</v>
      </c>
      <c r="H9" s="35">
        <v>9.4</v>
      </c>
      <c r="I9" s="35">
        <v>8.6</v>
      </c>
    </row>
    <row r="10" spans="1:9" ht="15.75" customHeight="1" x14ac:dyDescent="0.25">
      <c r="A10" s="37" t="s">
        <v>75</v>
      </c>
      <c r="B10" s="38">
        <v>646.29999999999995</v>
      </c>
      <c r="C10" s="38">
        <v>654.29999999999995</v>
      </c>
      <c r="D10" s="38">
        <v>55.8</v>
      </c>
      <c r="E10" s="38">
        <v>56.9</v>
      </c>
      <c r="F10" s="56">
        <v>76.7</v>
      </c>
      <c r="G10" s="56">
        <v>72</v>
      </c>
      <c r="H10" s="38">
        <v>10.6</v>
      </c>
      <c r="I10" s="38">
        <v>9.9</v>
      </c>
    </row>
    <row r="11" spans="1:9" ht="15.75" customHeight="1" x14ac:dyDescent="0.25">
      <c r="A11" s="37" t="s">
        <v>76</v>
      </c>
      <c r="B11" s="38">
        <v>366.9</v>
      </c>
      <c r="C11" s="38">
        <v>371.8</v>
      </c>
      <c r="D11" s="38">
        <v>48.9</v>
      </c>
      <c r="E11" s="38">
        <v>49.6</v>
      </c>
      <c r="F11" s="56">
        <v>52.2</v>
      </c>
      <c r="G11" s="56">
        <v>47.6</v>
      </c>
      <c r="H11" s="38">
        <v>12.5</v>
      </c>
      <c r="I11" s="38">
        <v>11.3</v>
      </c>
    </row>
    <row r="12" spans="1:9" ht="15.75" customHeight="1" x14ac:dyDescent="0.25">
      <c r="A12" s="37" t="s">
        <v>77</v>
      </c>
      <c r="B12" s="38">
        <v>1394.1</v>
      </c>
      <c r="C12" s="38">
        <v>1409.4</v>
      </c>
      <c r="D12" s="38">
        <v>58.2</v>
      </c>
      <c r="E12" s="38">
        <v>58.9</v>
      </c>
      <c r="F12" s="56">
        <v>127.5</v>
      </c>
      <c r="G12" s="56">
        <v>117.4</v>
      </c>
      <c r="H12" s="38">
        <v>8.4</v>
      </c>
      <c r="I12" s="38">
        <v>7.7</v>
      </c>
    </row>
    <row r="13" spans="1:9" ht="15.75" customHeight="1" x14ac:dyDescent="0.25">
      <c r="A13" s="37" t="s">
        <v>78</v>
      </c>
      <c r="B13" s="38">
        <v>735.3</v>
      </c>
      <c r="C13" s="38">
        <v>740.9</v>
      </c>
      <c r="D13" s="38">
        <v>49.5</v>
      </c>
      <c r="E13" s="38">
        <v>50</v>
      </c>
      <c r="F13" s="56">
        <v>124.5</v>
      </c>
      <c r="G13" s="56">
        <v>120.6</v>
      </c>
      <c r="H13" s="38">
        <v>14.5</v>
      </c>
      <c r="I13" s="38">
        <v>14</v>
      </c>
    </row>
    <row r="14" spans="1:9" ht="15.75" customHeight="1" x14ac:dyDescent="0.25">
      <c r="A14" s="37" t="s">
        <v>79</v>
      </c>
      <c r="B14" s="38">
        <v>515.9</v>
      </c>
      <c r="C14" s="38">
        <v>519</v>
      </c>
      <c r="D14" s="38">
        <v>57</v>
      </c>
      <c r="E14" s="38">
        <v>57.8</v>
      </c>
      <c r="F14" s="56">
        <v>62</v>
      </c>
      <c r="G14" s="56">
        <v>59.1</v>
      </c>
      <c r="H14" s="38">
        <v>10.7</v>
      </c>
      <c r="I14" s="38">
        <v>10.199999999999999</v>
      </c>
    </row>
    <row r="15" spans="1:9" ht="15.75" customHeight="1" x14ac:dyDescent="0.25">
      <c r="A15" s="37" t="s">
        <v>80</v>
      </c>
      <c r="B15" s="38">
        <v>498.1</v>
      </c>
      <c r="C15" s="38">
        <v>503.7</v>
      </c>
      <c r="D15" s="38">
        <v>54</v>
      </c>
      <c r="E15" s="38">
        <v>54.7</v>
      </c>
      <c r="F15" s="56">
        <v>57.7</v>
      </c>
      <c r="G15" s="56">
        <v>54.5</v>
      </c>
      <c r="H15" s="38">
        <v>10.4</v>
      </c>
      <c r="I15" s="38">
        <v>9.8000000000000007</v>
      </c>
    </row>
    <row r="16" spans="1:9" ht="15.75" customHeight="1" x14ac:dyDescent="0.25">
      <c r="A16" s="37" t="s">
        <v>81</v>
      </c>
      <c r="B16" s="38">
        <v>723.6</v>
      </c>
      <c r="C16" s="38">
        <v>733.5</v>
      </c>
      <c r="D16" s="38">
        <v>55.5</v>
      </c>
      <c r="E16" s="38">
        <v>56.8</v>
      </c>
      <c r="F16" s="56">
        <v>83</v>
      </c>
      <c r="G16" s="56">
        <v>79.2</v>
      </c>
      <c r="H16" s="38">
        <v>10.3</v>
      </c>
      <c r="I16" s="38">
        <v>9.6999999999999993</v>
      </c>
    </row>
    <row r="17" spans="1:9" ht="15.75" customHeight="1" x14ac:dyDescent="0.25">
      <c r="A17" s="37" t="s">
        <v>82</v>
      </c>
      <c r="B17" s="38">
        <v>559.1</v>
      </c>
      <c r="C17" s="38">
        <v>565.4</v>
      </c>
      <c r="D17" s="38">
        <v>55</v>
      </c>
      <c r="E17" s="38">
        <v>55.6</v>
      </c>
      <c r="F17" s="56">
        <v>51.1</v>
      </c>
      <c r="G17" s="56">
        <v>47.7</v>
      </c>
      <c r="H17" s="38">
        <v>8.4</v>
      </c>
      <c r="I17" s="38">
        <v>7.8</v>
      </c>
    </row>
    <row r="18" spans="1:9" ht="15.75" customHeight="1" x14ac:dyDescent="0.25">
      <c r="A18" s="37" t="s">
        <v>109</v>
      </c>
      <c r="B18" s="38">
        <v>740.5</v>
      </c>
      <c r="C18" s="38">
        <v>755.5</v>
      </c>
      <c r="D18" s="38">
        <v>58</v>
      </c>
      <c r="E18" s="38">
        <v>58.5</v>
      </c>
      <c r="F18" s="56">
        <v>50</v>
      </c>
      <c r="G18" s="56">
        <v>49.3</v>
      </c>
      <c r="H18" s="38">
        <v>6.3</v>
      </c>
      <c r="I18" s="38">
        <v>6.1</v>
      </c>
    </row>
    <row r="19" spans="1:9" ht="15.75" customHeight="1" x14ac:dyDescent="0.25">
      <c r="A19" s="37" t="s">
        <v>83</v>
      </c>
      <c r="B19" s="38">
        <v>379</v>
      </c>
      <c r="C19" s="38">
        <v>382.4</v>
      </c>
      <c r="D19" s="38">
        <v>53.6</v>
      </c>
      <c r="E19" s="38">
        <v>54.7</v>
      </c>
      <c r="F19" s="56">
        <v>53</v>
      </c>
      <c r="G19" s="56">
        <v>49.8</v>
      </c>
      <c r="H19" s="38">
        <v>12.3</v>
      </c>
      <c r="I19" s="38">
        <v>11.5</v>
      </c>
    </row>
    <row r="20" spans="1:9" ht="15.75" customHeight="1" x14ac:dyDescent="0.25">
      <c r="A20" s="37" t="s">
        <v>84</v>
      </c>
      <c r="B20" s="38">
        <v>295.2</v>
      </c>
      <c r="C20" s="38">
        <v>300</v>
      </c>
      <c r="D20" s="38">
        <v>55.2</v>
      </c>
      <c r="E20" s="38">
        <v>57.2</v>
      </c>
      <c r="F20" s="56">
        <v>57.9</v>
      </c>
      <c r="G20" s="56">
        <v>53.3</v>
      </c>
      <c r="H20" s="38">
        <v>16.399999999999999</v>
      </c>
      <c r="I20" s="38">
        <v>15.1</v>
      </c>
    </row>
    <row r="21" spans="1:9" ht="15.75" customHeight="1" x14ac:dyDescent="0.25">
      <c r="A21" s="37" t="s">
        <v>85</v>
      </c>
      <c r="B21" s="38">
        <v>1052.7</v>
      </c>
      <c r="C21" s="38">
        <v>1062.2</v>
      </c>
      <c r="D21" s="38">
        <v>56.3</v>
      </c>
      <c r="E21" s="38">
        <v>56.9</v>
      </c>
      <c r="F21" s="56">
        <v>85.4</v>
      </c>
      <c r="G21" s="56">
        <v>77.2</v>
      </c>
      <c r="H21" s="38">
        <v>7.5</v>
      </c>
      <c r="I21" s="38">
        <v>6.8</v>
      </c>
    </row>
    <row r="22" spans="1:9" ht="15.75" customHeight="1" x14ac:dyDescent="0.25">
      <c r="A22" s="37" t="s">
        <v>86</v>
      </c>
      <c r="B22" s="38">
        <v>492.6</v>
      </c>
      <c r="C22" s="38">
        <v>497.7</v>
      </c>
      <c r="D22" s="38">
        <v>57.1</v>
      </c>
      <c r="E22" s="38">
        <v>58.3</v>
      </c>
      <c r="F22" s="56">
        <v>55.3</v>
      </c>
      <c r="G22" s="56">
        <v>52.5</v>
      </c>
      <c r="H22" s="38">
        <v>10.1</v>
      </c>
      <c r="I22" s="38">
        <v>9.5</v>
      </c>
    </row>
    <row r="23" spans="1:9" ht="15.75" customHeight="1" x14ac:dyDescent="0.25">
      <c r="A23" s="37" t="s">
        <v>87</v>
      </c>
      <c r="B23" s="38">
        <v>990.3</v>
      </c>
      <c r="C23" s="38">
        <v>1004.5</v>
      </c>
      <c r="D23" s="38">
        <v>56.3</v>
      </c>
      <c r="E23" s="38">
        <v>57.3</v>
      </c>
      <c r="F23" s="56">
        <v>76.099999999999994</v>
      </c>
      <c r="G23" s="56">
        <v>64.8</v>
      </c>
      <c r="H23" s="38">
        <v>7.1</v>
      </c>
      <c r="I23" s="38">
        <v>6.1</v>
      </c>
    </row>
    <row r="24" spans="1:9" ht="15.75" customHeight="1" x14ac:dyDescent="0.25">
      <c r="A24" s="37" t="s">
        <v>88</v>
      </c>
      <c r="B24" s="38">
        <v>575.20000000000005</v>
      </c>
      <c r="C24" s="38">
        <v>580.9</v>
      </c>
      <c r="D24" s="38">
        <v>54</v>
      </c>
      <c r="E24" s="38">
        <v>55.1</v>
      </c>
      <c r="F24" s="56">
        <v>77.3</v>
      </c>
      <c r="G24" s="56">
        <v>72.5</v>
      </c>
      <c r="H24" s="38">
        <v>11.8</v>
      </c>
      <c r="I24" s="38">
        <v>11.1</v>
      </c>
    </row>
    <row r="25" spans="1:9" ht="15.75" customHeight="1" x14ac:dyDescent="0.25">
      <c r="A25" s="37" t="s">
        <v>89</v>
      </c>
      <c r="B25" s="38">
        <v>462.5</v>
      </c>
      <c r="C25" s="38">
        <v>475.6</v>
      </c>
      <c r="D25" s="38">
        <v>55.3</v>
      </c>
      <c r="E25" s="38">
        <v>57</v>
      </c>
      <c r="F25" s="56">
        <v>60.6</v>
      </c>
      <c r="G25" s="56">
        <v>50.5</v>
      </c>
      <c r="H25" s="38">
        <v>11.6</v>
      </c>
      <c r="I25" s="38">
        <v>9.6</v>
      </c>
    </row>
    <row r="26" spans="1:9" ht="15.75" customHeight="1" x14ac:dyDescent="0.25">
      <c r="A26" s="37" t="s">
        <v>90</v>
      </c>
      <c r="B26" s="38">
        <v>486</v>
      </c>
      <c r="C26" s="38">
        <v>489</v>
      </c>
      <c r="D26" s="38">
        <v>57.9</v>
      </c>
      <c r="E26" s="38">
        <v>58.8</v>
      </c>
      <c r="F26" s="56">
        <v>47.9</v>
      </c>
      <c r="G26" s="56">
        <v>45.5</v>
      </c>
      <c r="H26" s="38">
        <v>9</v>
      </c>
      <c r="I26" s="38">
        <v>8.5</v>
      </c>
    </row>
    <row r="27" spans="1:9" ht="15.75" customHeight="1" x14ac:dyDescent="0.25">
      <c r="A27" s="37" t="s">
        <v>91</v>
      </c>
      <c r="B27" s="38">
        <v>402</v>
      </c>
      <c r="C27" s="38">
        <v>411.8</v>
      </c>
      <c r="D27" s="38">
        <v>51.4</v>
      </c>
      <c r="E27" s="38">
        <v>52.8</v>
      </c>
      <c r="F27" s="56">
        <v>52.2</v>
      </c>
      <c r="G27" s="56">
        <v>46.8</v>
      </c>
      <c r="H27" s="38">
        <v>11.5</v>
      </c>
      <c r="I27" s="38">
        <v>10.199999999999999</v>
      </c>
    </row>
    <row r="28" spans="1:9" ht="15.75" customHeight="1" x14ac:dyDescent="0.25">
      <c r="A28" s="37" t="s">
        <v>92</v>
      </c>
      <c r="B28" s="38">
        <v>1251.5999999999999</v>
      </c>
      <c r="C28" s="38">
        <v>1265.3</v>
      </c>
      <c r="D28" s="38">
        <v>60.8</v>
      </c>
      <c r="E28" s="38">
        <v>61.8</v>
      </c>
      <c r="F28" s="56">
        <v>78.8</v>
      </c>
      <c r="G28" s="56">
        <v>67.3</v>
      </c>
      <c r="H28" s="38">
        <v>5.9</v>
      </c>
      <c r="I28" s="38">
        <v>5.0999999999999996</v>
      </c>
    </row>
    <row r="29" spans="1:9" ht="15.75" customHeight="1" x14ac:dyDescent="0.25">
      <c r="A29" s="37" t="s">
        <v>93</v>
      </c>
      <c r="B29" s="38">
        <v>445.3</v>
      </c>
      <c r="C29" s="38">
        <v>449.5</v>
      </c>
      <c r="D29" s="38">
        <v>56.6</v>
      </c>
      <c r="E29" s="38">
        <v>57.7</v>
      </c>
      <c r="F29" s="56">
        <v>55.2</v>
      </c>
      <c r="G29" s="56">
        <v>51.3</v>
      </c>
      <c r="H29" s="38">
        <v>11</v>
      </c>
      <c r="I29" s="38">
        <v>10.199999999999999</v>
      </c>
    </row>
    <row r="30" spans="1:9" ht="15.75" customHeight="1" x14ac:dyDescent="0.25">
      <c r="A30" s="37" t="s">
        <v>94</v>
      </c>
      <c r="B30" s="38">
        <v>521.6</v>
      </c>
      <c r="C30" s="38">
        <v>525.6</v>
      </c>
      <c r="D30" s="38">
        <v>55.3</v>
      </c>
      <c r="E30" s="38">
        <v>56.2</v>
      </c>
      <c r="F30" s="56">
        <v>49.2</v>
      </c>
      <c r="G30" s="56">
        <v>46.7</v>
      </c>
      <c r="H30" s="38">
        <v>8.6</v>
      </c>
      <c r="I30" s="38">
        <v>8.1999999999999993</v>
      </c>
    </row>
    <row r="31" spans="1:9" ht="15.75" customHeight="1" x14ac:dyDescent="0.25">
      <c r="A31" s="37" t="s">
        <v>95</v>
      </c>
      <c r="B31" s="38">
        <v>518.9</v>
      </c>
      <c r="C31" s="38">
        <v>524</v>
      </c>
      <c r="D31" s="38">
        <v>56.7</v>
      </c>
      <c r="E31" s="38">
        <v>57.8</v>
      </c>
      <c r="F31" s="56">
        <v>57.9</v>
      </c>
      <c r="G31" s="56">
        <v>53.2</v>
      </c>
      <c r="H31" s="38">
        <v>10</v>
      </c>
      <c r="I31" s="38">
        <v>9.1999999999999993</v>
      </c>
    </row>
    <row r="32" spans="1:9" ht="15.75" customHeight="1" x14ac:dyDescent="0.25">
      <c r="A32" s="37" t="s">
        <v>96</v>
      </c>
      <c r="B32" s="38">
        <v>381.8</v>
      </c>
      <c r="C32" s="38">
        <v>384.9</v>
      </c>
      <c r="D32" s="38">
        <v>57</v>
      </c>
      <c r="E32" s="38">
        <v>57.5</v>
      </c>
      <c r="F32" s="56">
        <v>34.6</v>
      </c>
      <c r="G32" s="56">
        <v>31.9</v>
      </c>
      <c r="H32" s="38">
        <v>8.3000000000000007</v>
      </c>
      <c r="I32" s="38">
        <v>7.7</v>
      </c>
    </row>
    <row r="33" spans="1:9" ht="15.75" customHeight="1" x14ac:dyDescent="0.25">
      <c r="A33" s="37" t="s">
        <v>97</v>
      </c>
      <c r="B33" s="38">
        <v>427.8</v>
      </c>
      <c r="C33" s="38">
        <v>431.1</v>
      </c>
      <c r="D33" s="38">
        <v>56.3</v>
      </c>
      <c r="E33" s="38">
        <v>57.4</v>
      </c>
      <c r="F33" s="56">
        <v>53.8</v>
      </c>
      <c r="G33" s="56">
        <v>50.8</v>
      </c>
      <c r="H33" s="38">
        <v>11.2</v>
      </c>
      <c r="I33" s="38">
        <v>10.5</v>
      </c>
    </row>
    <row r="34" spans="1:9" ht="15.75" customHeight="1" x14ac:dyDescent="0.25">
      <c r="A34" s="37" t="s">
        <v>98</v>
      </c>
      <c r="B34" s="38">
        <v>1361.2</v>
      </c>
      <c r="C34" s="38">
        <v>1370.5</v>
      </c>
      <c r="D34" s="38">
        <v>62</v>
      </c>
      <c r="E34" s="38">
        <v>62.7</v>
      </c>
      <c r="F34" s="56">
        <v>97</v>
      </c>
      <c r="G34" s="56">
        <v>87.8</v>
      </c>
      <c r="H34" s="38">
        <v>6.7</v>
      </c>
      <c r="I34" s="38">
        <v>6</v>
      </c>
    </row>
    <row r="35" spans="1:9" ht="15.75" x14ac:dyDescent="0.2">
      <c r="A35" s="39"/>
      <c r="B35" s="40"/>
      <c r="C35" s="41"/>
      <c r="D35" s="39"/>
      <c r="E35" s="39"/>
      <c r="F35" s="39"/>
      <c r="G35" s="39"/>
      <c r="H35" s="39"/>
      <c r="I35" s="39"/>
    </row>
    <row r="36" spans="1:9" ht="15" x14ac:dyDescent="0.2">
      <c r="A36" s="39"/>
      <c r="C36" s="39"/>
      <c r="D36" s="39"/>
      <c r="E36" s="39"/>
      <c r="F36" s="39"/>
      <c r="G36" s="39"/>
      <c r="H36" s="39"/>
      <c r="I36" s="39"/>
    </row>
    <row r="37" spans="1:9" x14ac:dyDescent="0.2">
      <c r="A37" s="40"/>
      <c r="C37" s="40"/>
      <c r="D37" s="40"/>
      <c r="E37" s="40"/>
      <c r="F37" s="40"/>
      <c r="G37" s="40"/>
      <c r="H37" s="40"/>
      <c r="I37" s="40"/>
    </row>
    <row r="38" spans="1:9" x14ac:dyDescent="0.2">
      <c r="A38" s="40"/>
      <c r="C38" s="40"/>
      <c r="D38" s="40"/>
      <c r="E38" s="40"/>
      <c r="F38" s="40"/>
      <c r="G38" s="40"/>
      <c r="H38" s="40"/>
      <c r="I38" s="40"/>
    </row>
  </sheetData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topLeftCell="B1" zoomScale="80" zoomScaleNormal="80" zoomScaleSheetLayoutView="80" workbookViewId="0">
      <selection activeCell="B5" sqref="B5:B6"/>
    </sheetView>
  </sheetViews>
  <sheetFormatPr defaultRowHeight="12.75" x14ac:dyDescent="0.2"/>
  <cols>
    <col min="1" max="1" width="1.28515625" style="170" hidden="1" customWidth="1"/>
    <col min="2" max="2" width="34.5703125" style="170" customWidth="1"/>
    <col min="3" max="3" width="15.42578125" style="170" customWidth="1"/>
    <col min="4" max="4" width="15.85546875" style="170" customWidth="1"/>
    <col min="5" max="5" width="17.5703125" style="170" customWidth="1"/>
    <col min="6" max="6" width="16.7109375" style="170" customWidth="1"/>
    <col min="7" max="7" width="11.85546875" style="170" customWidth="1"/>
    <col min="8" max="10" width="0" style="170" hidden="1" customWidth="1"/>
    <col min="11" max="256" width="9.140625" style="170"/>
    <col min="257" max="257" width="0" style="170" hidden="1" customWidth="1"/>
    <col min="258" max="258" width="24.140625" style="170" customWidth="1"/>
    <col min="259" max="260" width="17.85546875" style="170" customWidth="1"/>
    <col min="261" max="261" width="17.5703125" style="170" customWidth="1"/>
    <col min="262" max="262" width="16.7109375" style="170" customWidth="1"/>
    <col min="263" max="263" width="9.140625" style="170"/>
    <col min="264" max="266" width="0" style="170" hidden="1" customWidth="1"/>
    <col min="267" max="512" width="9.140625" style="170"/>
    <col min="513" max="513" width="0" style="170" hidden="1" customWidth="1"/>
    <col min="514" max="514" width="24.140625" style="170" customWidth="1"/>
    <col min="515" max="516" width="17.85546875" style="170" customWidth="1"/>
    <col min="517" max="517" width="17.5703125" style="170" customWidth="1"/>
    <col min="518" max="518" width="16.7109375" style="170" customWidth="1"/>
    <col min="519" max="519" width="9.140625" style="170"/>
    <col min="520" max="522" width="0" style="170" hidden="1" customWidth="1"/>
    <col min="523" max="768" width="9.140625" style="170"/>
    <col min="769" max="769" width="0" style="170" hidden="1" customWidth="1"/>
    <col min="770" max="770" width="24.140625" style="170" customWidth="1"/>
    <col min="771" max="772" width="17.85546875" style="170" customWidth="1"/>
    <col min="773" max="773" width="17.5703125" style="170" customWidth="1"/>
    <col min="774" max="774" width="16.7109375" style="170" customWidth="1"/>
    <col min="775" max="775" width="9.140625" style="170"/>
    <col min="776" max="778" width="0" style="170" hidden="1" customWidth="1"/>
    <col min="779" max="1024" width="9.140625" style="170"/>
    <col min="1025" max="1025" width="0" style="170" hidden="1" customWidth="1"/>
    <col min="1026" max="1026" width="24.140625" style="170" customWidth="1"/>
    <col min="1027" max="1028" width="17.85546875" style="170" customWidth="1"/>
    <col min="1029" max="1029" width="17.5703125" style="170" customWidth="1"/>
    <col min="1030" max="1030" width="16.7109375" style="170" customWidth="1"/>
    <col min="1031" max="1031" width="9.140625" style="170"/>
    <col min="1032" max="1034" width="0" style="170" hidden="1" customWidth="1"/>
    <col min="1035" max="1280" width="9.140625" style="170"/>
    <col min="1281" max="1281" width="0" style="170" hidden="1" customWidth="1"/>
    <col min="1282" max="1282" width="24.140625" style="170" customWidth="1"/>
    <col min="1283" max="1284" width="17.85546875" style="170" customWidth="1"/>
    <col min="1285" max="1285" width="17.5703125" style="170" customWidth="1"/>
    <col min="1286" max="1286" width="16.7109375" style="170" customWidth="1"/>
    <col min="1287" max="1287" width="9.140625" style="170"/>
    <col min="1288" max="1290" width="0" style="170" hidden="1" customWidth="1"/>
    <col min="1291" max="1536" width="9.140625" style="170"/>
    <col min="1537" max="1537" width="0" style="170" hidden="1" customWidth="1"/>
    <col min="1538" max="1538" width="24.140625" style="170" customWidth="1"/>
    <col min="1539" max="1540" width="17.85546875" style="170" customWidth="1"/>
    <col min="1541" max="1541" width="17.5703125" style="170" customWidth="1"/>
    <col min="1542" max="1542" width="16.7109375" style="170" customWidth="1"/>
    <col min="1543" max="1543" width="9.140625" style="170"/>
    <col min="1544" max="1546" width="0" style="170" hidden="1" customWidth="1"/>
    <col min="1547" max="1792" width="9.140625" style="170"/>
    <col min="1793" max="1793" width="0" style="170" hidden="1" customWidth="1"/>
    <col min="1794" max="1794" width="24.140625" style="170" customWidth="1"/>
    <col min="1795" max="1796" width="17.85546875" style="170" customWidth="1"/>
    <col min="1797" max="1797" width="17.5703125" style="170" customWidth="1"/>
    <col min="1798" max="1798" width="16.7109375" style="170" customWidth="1"/>
    <col min="1799" max="1799" width="9.140625" style="170"/>
    <col min="1800" max="1802" width="0" style="170" hidden="1" customWidth="1"/>
    <col min="1803" max="2048" width="9.140625" style="170"/>
    <col min="2049" max="2049" width="0" style="170" hidden="1" customWidth="1"/>
    <col min="2050" max="2050" width="24.140625" style="170" customWidth="1"/>
    <col min="2051" max="2052" width="17.85546875" style="170" customWidth="1"/>
    <col min="2053" max="2053" width="17.5703125" style="170" customWidth="1"/>
    <col min="2054" max="2054" width="16.7109375" style="170" customWidth="1"/>
    <col min="2055" max="2055" width="9.140625" style="170"/>
    <col min="2056" max="2058" width="0" style="170" hidden="1" customWidth="1"/>
    <col min="2059" max="2304" width="9.140625" style="170"/>
    <col min="2305" max="2305" width="0" style="170" hidden="1" customWidth="1"/>
    <col min="2306" max="2306" width="24.140625" style="170" customWidth="1"/>
    <col min="2307" max="2308" width="17.85546875" style="170" customWidth="1"/>
    <col min="2309" max="2309" width="17.5703125" style="170" customWidth="1"/>
    <col min="2310" max="2310" width="16.7109375" style="170" customWidth="1"/>
    <col min="2311" max="2311" width="9.140625" style="170"/>
    <col min="2312" max="2314" width="0" style="170" hidden="1" customWidth="1"/>
    <col min="2315" max="2560" width="9.140625" style="170"/>
    <col min="2561" max="2561" width="0" style="170" hidden="1" customWidth="1"/>
    <col min="2562" max="2562" width="24.140625" style="170" customWidth="1"/>
    <col min="2563" max="2564" width="17.85546875" style="170" customWidth="1"/>
    <col min="2565" max="2565" width="17.5703125" style="170" customWidth="1"/>
    <col min="2566" max="2566" width="16.7109375" style="170" customWidth="1"/>
    <col min="2567" max="2567" width="9.140625" style="170"/>
    <col min="2568" max="2570" width="0" style="170" hidden="1" customWidth="1"/>
    <col min="2571" max="2816" width="9.140625" style="170"/>
    <col min="2817" max="2817" width="0" style="170" hidden="1" customWidth="1"/>
    <col min="2818" max="2818" width="24.140625" style="170" customWidth="1"/>
    <col min="2819" max="2820" width="17.85546875" style="170" customWidth="1"/>
    <col min="2821" max="2821" width="17.5703125" style="170" customWidth="1"/>
    <col min="2822" max="2822" width="16.7109375" style="170" customWidth="1"/>
    <col min="2823" max="2823" width="9.140625" style="170"/>
    <col min="2824" max="2826" width="0" style="170" hidden="1" customWidth="1"/>
    <col min="2827" max="3072" width="9.140625" style="170"/>
    <col min="3073" max="3073" width="0" style="170" hidden="1" customWidth="1"/>
    <col min="3074" max="3074" width="24.140625" style="170" customWidth="1"/>
    <col min="3075" max="3076" width="17.85546875" style="170" customWidth="1"/>
    <col min="3077" max="3077" width="17.5703125" style="170" customWidth="1"/>
    <col min="3078" max="3078" width="16.7109375" style="170" customWidth="1"/>
    <col min="3079" max="3079" width="9.140625" style="170"/>
    <col min="3080" max="3082" width="0" style="170" hidden="1" customWidth="1"/>
    <col min="3083" max="3328" width="9.140625" style="170"/>
    <col min="3329" max="3329" width="0" style="170" hidden="1" customWidth="1"/>
    <col min="3330" max="3330" width="24.140625" style="170" customWidth="1"/>
    <col min="3331" max="3332" width="17.85546875" style="170" customWidth="1"/>
    <col min="3333" max="3333" width="17.5703125" style="170" customWidth="1"/>
    <col min="3334" max="3334" width="16.7109375" style="170" customWidth="1"/>
    <col min="3335" max="3335" width="9.140625" style="170"/>
    <col min="3336" max="3338" width="0" style="170" hidden="1" customWidth="1"/>
    <col min="3339" max="3584" width="9.140625" style="170"/>
    <col min="3585" max="3585" width="0" style="170" hidden="1" customWidth="1"/>
    <col min="3586" max="3586" width="24.140625" style="170" customWidth="1"/>
    <col min="3587" max="3588" width="17.85546875" style="170" customWidth="1"/>
    <col min="3589" max="3589" width="17.5703125" style="170" customWidth="1"/>
    <col min="3590" max="3590" width="16.7109375" style="170" customWidth="1"/>
    <col min="3591" max="3591" width="9.140625" style="170"/>
    <col min="3592" max="3594" width="0" style="170" hidden="1" customWidth="1"/>
    <col min="3595" max="3840" width="9.140625" style="170"/>
    <col min="3841" max="3841" width="0" style="170" hidden="1" customWidth="1"/>
    <col min="3842" max="3842" width="24.140625" style="170" customWidth="1"/>
    <col min="3843" max="3844" width="17.85546875" style="170" customWidth="1"/>
    <col min="3845" max="3845" width="17.5703125" style="170" customWidth="1"/>
    <col min="3846" max="3846" width="16.7109375" style="170" customWidth="1"/>
    <col min="3847" max="3847" width="9.140625" style="170"/>
    <col min="3848" max="3850" width="0" style="170" hidden="1" customWidth="1"/>
    <col min="3851" max="4096" width="9.140625" style="170"/>
    <col min="4097" max="4097" width="0" style="170" hidden="1" customWidth="1"/>
    <col min="4098" max="4098" width="24.140625" style="170" customWidth="1"/>
    <col min="4099" max="4100" width="17.85546875" style="170" customWidth="1"/>
    <col min="4101" max="4101" width="17.5703125" style="170" customWidth="1"/>
    <col min="4102" max="4102" width="16.7109375" style="170" customWidth="1"/>
    <col min="4103" max="4103" width="9.140625" style="170"/>
    <col min="4104" max="4106" width="0" style="170" hidden="1" customWidth="1"/>
    <col min="4107" max="4352" width="9.140625" style="170"/>
    <col min="4353" max="4353" width="0" style="170" hidden="1" customWidth="1"/>
    <col min="4354" max="4354" width="24.140625" style="170" customWidth="1"/>
    <col min="4355" max="4356" width="17.85546875" style="170" customWidth="1"/>
    <col min="4357" max="4357" width="17.5703125" style="170" customWidth="1"/>
    <col min="4358" max="4358" width="16.7109375" style="170" customWidth="1"/>
    <col min="4359" max="4359" width="9.140625" style="170"/>
    <col min="4360" max="4362" width="0" style="170" hidden="1" customWidth="1"/>
    <col min="4363" max="4608" width="9.140625" style="170"/>
    <col min="4609" max="4609" width="0" style="170" hidden="1" customWidth="1"/>
    <col min="4610" max="4610" width="24.140625" style="170" customWidth="1"/>
    <col min="4611" max="4612" width="17.85546875" style="170" customWidth="1"/>
    <col min="4613" max="4613" width="17.5703125" style="170" customWidth="1"/>
    <col min="4614" max="4614" width="16.7109375" style="170" customWidth="1"/>
    <col min="4615" max="4615" width="9.140625" style="170"/>
    <col min="4616" max="4618" width="0" style="170" hidden="1" customWidth="1"/>
    <col min="4619" max="4864" width="9.140625" style="170"/>
    <col min="4865" max="4865" width="0" style="170" hidden="1" customWidth="1"/>
    <col min="4866" max="4866" width="24.140625" style="170" customWidth="1"/>
    <col min="4867" max="4868" width="17.85546875" style="170" customWidth="1"/>
    <col min="4869" max="4869" width="17.5703125" style="170" customWidth="1"/>
    <col min="4870" max="4870" width="16.7109375" style="170" customWidth="1"/>
    <col min="4871" max="4871" width="9.140625" style="170"/>
    <col min="4872" max="4874" width="0" style="170" hidden="1" customWidth="1"/>
    <col min="4875" max="5120" width="9.140625" style="170"/>
    <col min="5121" max="5121" width="0" style="170" hidden="1" customWidth="1"/>
    <col min="5122" max="5122" width="24.140625" style="170" customWidth="1"/>
    <col min="5123" max="5124" width="17.85546875" style="170" customWidth="1"/>
    <col min="5125" max="5125" width="17.5703125" style="170" customWidth="1"/>
    <col min="5126" max="5126" width="16.7109375" style="170" customWidth="1"/>
    <col min="5127" max="5127" width="9.140625" style="170"/>
    <col min="5128" max="5130" width="0" style="170" hidden="1" customWidth="1"/>
    <col min="5131" max="5376" width="9.140625" style="170"/>
    <col min="5377" max="5377" width="0" style="170" hidden="1" customWidth="1"/>
    <col min="5378" max="5378" width="24.140625" style="170" customWidth="1"/>
    <col min="5379" max="5380" width="17.85546875" style="170" customWidth="1"/>
    <col min="5381" max="5381" width="17.5703125" style="170" customWidth="1"/>
    <col min="5382" max="5382" width="16.7109375" style="170" customWidth="1"/>
    <col min="5383" max="5383" width="9.140625" style="170"/>
    <col min="5384" max="5386" width="0" style="170" hidden="1" customWidth="1"/>
    <col min="5387" max="5632" width="9.140625" style="170"/>
    <col min="5633" max="5633" width="0" style="170" hidden="1" customWidth="1"/>
    <col min="5634" max="5634" width="24.140625" style="170" customWidth="1"/>
    <col min="5635" max="5636" width="17.85546875" style="170" customWidth="1"/>
    <col min="5637" max="5637" width="17.5703125" style="170" customWidth="1"/>
    <col min="5638" max="5638" width="16.7109375" style="170" customWidth="1"/>
    <col min="5639" max="5639" width="9.140625" style="170"/>
    <col min="5640" max="5642" width="0" style="170" hidden="1" customWidth="1"/>
    <col min="5643" max="5888" width="9.140625" style="170"/>
    <col min="5889" max="5889" width="0" style="170" hidden="1" customWidth="1"/>
    <col min="5890" max="5890" width="24.140625" style="170" customWidth="1"/>
    <col min="5891" max="5892" width="17.85546875" style="170" customWidth="1"/>
    <col min="5893" max="5893" width="17.5703125" style="170" customWidth="1"/>
    <col min="5894" max="5894" width="16.7109375" style="170" customWidth="1"/>
    <col min="5895" max="5895" width="9.140625" style="170"/>
    <col min="5896" max="5898" width="0" style="170" hidden="1" customWidth="1"/>
    <col min="5899" max="6144" width="9.140625" style="170"/>
    <col min="6145" max="6145" width="0" style="170" hidden="1" customWidth="1"/>
    <col min="6146" max="6146" width="24.140625" style="170" customWidth="1"/>
    <col min="6147" max="6148" width="17.85546875" style="170" customWidth="1"/>
    <col min="6149" max="6149" width="17.5703125" style="170" customWidth="1"/>
    <col min="6150" max="6150" width="16.7109375" style="170" customWidth="1"/>
    <col min="6151" max="6151" width="9.140625" style="170"/>
    <col min="6152" max="6154" width="0" style="170" hidden="1" customWidth="1"/>
    <col min="6155" max="6400" width="9.140625" style="170"/>
    <col min="6401" max="6401" width="0" style="170" hidden="1" customWidth="1"/>
    <col min="6402" max="6402" width="24.140625" style="170" customWidth="1"/>
    <col min="6403" max="6404" width="17.85546875" style="170" customWidth="1"/>
    <col min="6405" max="6405" width="17.5703125" style="170" customWidth="1"/>
    <col min="6406" max="6406" width="16.7109375" style="170" customWidth="1"/>
    <col min="6407" max="6407" width="9.140625" style="170"/>
    <col min="6408" max="6410" width="0" style="170" hidden="1" customWidth="1"/>
    <col min="6411" max="6656" width="9.140625" style="170"/>
    <col min="6657" max="6657" width="0" style="170" hidden="1" customWidth="1"/>
    <col min="6658" max="6658" width="24.140625" style="170" customWidth="1"/>
    <col min="6659" max="6660" width="17.85546875" style="170" customWidth="1"/>
    <col min="6661" max="6661" width="17.5703125" style="170" customWidth="1"/>
    <col min="6662" max="6662" width="16.7109375" style="170" customWidth="1"/>
    <col min="6663" max="6663" width="9.140625" style="170"/>
    <col min="6664" max="6666" width="0" style="170" hidden="1" customWidth="1"/>
    <col min="6667" max="6912" width="9.140625" style="170"/>
    <col min="6913" max="6913" width="0" style="170" hidden="1" customWidth="1"/>
    <col min="6914" max="6914" width="24.140625" style="170" customWidth="1"/>
    <col min="6915" max="6916" width="17.85546875" style="170" customWidth="1"/>
    <col min="6917" max="6917" width="17.5703125" style="170" customWidth="1"/>
    <col min="6918" max="6918" width="16.7109375" style="170" customWidth="1"/>
    <col min="6919" max="6919" width="9.140625" style="170"/>
    <col min="6920" max="6922" width="0" style="170" hidden="1" customWidth="1"/>
    <col min="6923" max="7168" width="9.140625" style="170"/>
    <col min="7169" max="7169" width="0" style="170" hidden="1" customWidth="1"/>
    <col min="7170" max="7170" width="24.140625" style="170" customWidth="1"/>
    <col min="7171" max="7172" width="17.85546875" style="170" customWidth="1"/>
    <col min="7173" max="7173" width="17.5703125" style="170" customWidth="1"/>
    <col min="7174" max="7174" width="16.7109375" style="170" customWidth="1"/>
    <col min="7175" max="7175" width="9.140625" style="170"/>
    <col min="7176" max="7178" width="0" style="170" hidden="1" customWidth="1"/>
    <col min="7179" max="7424" width="9.140625" style="170"/>
    <col min="7425" max="7425" width="0" style="170" hidden="1" customWidth="1"/>
    <col min="7426" max="7426" width="24.140625" style="170" customWidth="1"/>
    <col min="7427" max="7428" width="17.85546875" style="170" customWidth="1"/>
    <col min="7429" max="7429" width="17.5703125" style="170" customWidth="1"/>
    <col min="7430" max="7430" width="16.7109375" style="170" customWidth="1"/>
    <col min="7431" max="7431" width="9.140625" style="170"/>
    <col min="7432" max="7434" width="0" style="170" hidden="1" customWidth="1"/>
    <col min="7435" max="7680" width="9.140625" style="170"/>
    <col min="7681" max="7681" width="0" style="170" hidden="1" customWidth="1"/>
    <col min="7682" max="7682" width="24.140625" style="170" customWidth="1"/>
    <col min="7683" max="7684" width="17.85546875" style="170" customWidth="1"/>
    <col min="7685" max="7685" width="17.5703125" style="170" customWidth="1"/>
    <col min="7686" max="7686" width="16.7109375" style="170" customWidth="1"/>
    <col min="7687" max="7687" width="9.140625" style="170"/>
    <col min="7688" max="7690" width="0" style="170" hidden="1" customWidth="1"/>
    <col min="7691" max="7936" width="9.140625" style="170"/>
    <col min="7937" max="7937" width="0" style="170" hidden="1" customWidth="1"/>
    <col min="7938" max="7938" width="24.140625" style="170" customWidth="1"/>
    <col min="7939" max="7940" width="17.85546875" style="170" customWidth="1"/>
    <col min="7941" max="7941" width="17.5703125" style="170" customWidth="1"/>
    <col min="7942" max="7942" width="16.7109375" style="170" customWidth="1"/>
    <col min="7943" max="7943" width="9.140625" style="170"/>
    <col min="7944" max="7946" width="0" style="170" hidden="1" customWidth="1"/>
    <col min="7947" max="8192" width="9.140625" style="170"/>
    <col min="8193" max="8193" width="0" style="170" hidden="1" customWidth="1"/>
    <col min="8194" max="8194" width="24.140625" style="170" customWidth="1"/>
    <col min="8195" max="8196" width="17.85546875" style="170" customWidth="1"/>
    <col min="8197" max="8197" width="17.5703125" style="170" customWidth="1"/>
    <col min="8198" max="8198" width="16.7109375" style="170" customWidth="1"/>
    <col min="8199" max="8199" width="9.140625" style="170"/>
    <col min="8200" max="8202" width="0" style="170" hidden="1" customWidth="1"/>
    <col min="8203" max="8448" width="9.140625" style="170"/>
    <col min="8449" max="8449" width="0" style="170" hidden="1" customWidth="1"/>
    <col min="8450" max="8450" width="24.140625" style="170" customWidth="1"/>
    <col min="8451" max="8452" width="17.85546875" style="170" customWidth="1"/>
    <col min="8453" max="8453" width="17.5703125" style="170" customWidth="1"/>
    <col min="8454" max="8454" width="16.7109375" style="170" customWidth="1"/>
    <col min="8455" max="8455" width="9.140625" style="170"/>
    <col min="8456" max="8458" width="0" style="170" hidden="1" customWidth="1"/>
    <col min="8459" max="8704" width="9.140625" style="170"/>
    <col min="8705" max="8705" width="0" style="170" hidden="1" customWidth="1"/>
    <col min="8706" max="8706" width="24.140625" style="170" customWidth="1"/>
    <col min="8707" max="8708" width="17.85546875" style="170" customWidth="1"/>
    <col min="8709" max="8709" width="17.5703125" style="170" customWidth="1"/>
    <col min="8710" max="8710" width="16.7109375" style="170" customWidth="1"/>
    <col min="8711" max="8711" width="9.140625" style="170"/>
    <col min="8712" max="8714" width="0" style="170" hidden="1" customWidth="1"/>
    <col min="8715" max="8960" width="9.140625" style="170"/>
    <col min="8961" max="8961" width="0" style="170" hidden="1" customWidth="1"/>
    <col min="8962" max="8962" width="24.140625" style="170" customWidth="1"/>
    <col min="8963" max="8964" width="17.85546875" style="170" customWidth="1"/>
    <col min="8965" max="8965" width="17.5703125" style="170" customWidth="1"/>
    <col min="8966" max="8966" width="16.7109375" style="170" customWidth="1"/>
    <col min="8967" max="8967" width="9.140625" style="170"/>
    <col min="8968" max="8970" width="0" style="170" hidden="1" customWidth="1"/>
    <col min="8971" max="9216" width="9.140625" style="170"/>
    <col min="9217" max="9217" width="0" style="170" hidden="1" customWidth="1"/>
    <col min="9218" max="9218" width="24.140625" style="170" customWidth="1"/>
    <col min="9219" max="9220" width="17.85546875" style="170" customWidth="1"/>
    <col min="9221" max="9221" width="17.5703125" style="170" customWidth="1"/>
    <col min="9222" max="9222" width="16.7109375" style="170" customWidth="1"/>
    <col min="9223" max="9223" width="9.140625" style="170"/>
    <col min="9224" max="9226" width="0" style="170" hidden="1" customWidth="1"/>
    <col min="9227" max="9472" width="9.140625" style="170"/>
    <col min="9473" max="9473" width="0" style="170" hidden="1" customWidth="1"/>
    <col min="9474" max="9474" width="24.140625" style="170" customWidth="1"/>
    <col min="9475" max="9476" width="17.85546875" style="170" customWidth="1"/>
    <col min="9477" max="9477" width="17.5703125" style="170" customWidth="1"/>
    <col min="9478" max="9478" width="16.7109375" style="170" customWidth="1"/>
    <col min="9479" max="9479" width="9.140625" style="170"/>
    <col min="9480" max="9482" width="0" style="170" hidden="1" customWidth="1"/>
    <col min="9483" max="9728" width="9.140625" style="170"/>
    <col min="9729" max="9729" width="0" style="170" hidden="1" customWidth="1"/>
    <col min="9730" max="9730" width="24.140625" style="170" customWidth="1"/>
    <col min="9731" max="9732" width="17.85546875" style="170" customWidth="1"/>
    <col min="9733" max="9733" width="17.5703125" style="170" customWidth="1"/>
    <col min="9734" max="9734" width="16.7109375" style="170" customWidth="1"/>
    <col min="9735" max="9735" width="9.140625" style="170"/>
    <col min="9736" max="9738" width="0" style="170" hidden="1" customWidth="1"/>
    <col min="9739" max="9984" width="9.140625" style="170"/>
    <col min="9985" max="9985" width="0" style="170" hidden="1" customWidth="1"/>
    <col min="9986" max="9986" width="24.140625" style="170" customWidth="1"/>
    <col min="9987" max="9988" width="17.85546875" style="170" customWidth="1"/>
    <col min="9989" max="9989" width="17.5703125" style="170" customWidth="1"/>
    <col min="9990" max="9990" width="16.7109375" style="170" customWidth="1"/>
    <col min="9991" max="9991" width="9.140625" style="170"/>
    <col min="9992" max="9994" width="0" style="170" hidden="1" customWidth="1"/>
    <col min="9995" max="10240" width="9.140625" style="170"/>
    <col min="10241" max="10241" width="0" style="170" hidden="1" customWidth="1"/>
    <col min="10242" max="10242" width="24.140625" style="170" customWidth="1"/>
    <col min="10243" max="10244" width="17.85546875" style="170" customWidth="1"/>
    <col min="10245" max="10245" width="17.5703125" style="170" customWidth="1"/>
    <col min="10246" max="10246" width="16.7109375" style="170" customWidth="1"/>
    <col min="10247" max="10247" width="9.140625" style="170"/>
    <col min="10248" max="10250" width="0" style="170" hidden="1" customWidth="1"/>
    <col min="10251" max="10496" width="9.140625" style="170"/>
    <col min="10497" max="10497" width="0" style="170" hidden="1" customWidth="1"/>
    <col min="10498" max="10498" width="24.140625" style="170" customWidth="1"/>
    <col min="10499" max="10500" width="17.85546875" style="170" customWidth="1"/>
    <col min="10501" max="10501" width="17.5703125" style="170" customWidth="1"/>
    <col min="10502" max="10502" width="16.7109375" style="170" customWidth="1"/>
    <col min="10503" max="10503" width="9.140625" style="170"/>
    <col min="10504" max="10506" width="0" style="170" hidden="1" customWidth="1"/>
    <col min="10507" max="10752" width="9.140625" style="170"/>
    <col min="10753" max="10753" width="0" style="170" hidden="1" customWidth="1"/>
    <col min="10754" max="10754" width="24.140625" style="170" customWidth="1"/>
    <col min="10755" max="10756" width="17.85546875" style="170" customWidth="1"/>
    <col min="10757" max="10757" width="17.5703125" style="170" customWidth="1"/>
    <col min="10758" max="10758" width="16.7109375" style="170" customWidth="1"/>
    <col min="10759" max="10759" width="9.140625" style="170"/>
    <col min="10760" max="10762" width="0" style="170" hidden="1" customWidth="1"/>
    <col min="10763" max="11008" width="9.140625" style="170"/>
    <col min="11009" max="11009" width="0" style="170" hidden="1" customWidth="1"/>
    <col min="11010" max="11010" width="24.140625" style="170" customWidth="1"/>
    <col min="11011" max="11012" width="17.85546875" style="170" customWidth="1"/>
    <col min="11013" max="11013" width="17.5703125" style="170" customWidth="1"/>
    <col min="11014" max="11014" width="16.7109375" style="170" customWidth="1"/>
    <col min="11015" max="11015" width="9.140625" style="170"/>
    <col min="11016" max="11018" width="0" style="170" hidden="1" customWidth="1"/>
    <col min="11019" max="11264" width="9.140625" style="170"/>
    <col min="11265" max="11265" width="0" style="170" hidden="1" customWidth="1"/>
    <col min="11266" max="11266" width="24.140625" style="170" customWidth="1"/>
    <col min="11267" max="11268" width="17.85546875" style="170" customWidth="1"/>
    <col min="11269" max="11269" width="17.5703125" style="170" customWidth="1"/>
    <col min="11270" max="11270" width="16.7109375" style="170" customWidth="1"/>
    <col min="11271" max="11271" width="9.140625" style="170"/>
    <col min="11272" max="11274" width="0" style="170" hidden="1" customWidth="1"/>
    <col min="11275" max="11520" width="9.140625" style="170"/>
    <col min="11521" max="11521" width="0" style="170" hidden="1" customWidth="1"/>
    <col min="11522" max="11522" width="24.140625" style="170" customWidth="1"/>
    <col min="11523" max="11524" width="17.85546875" style="170" customWidth="1"/>
    <col min="11525" max="11525" width="17.5703125" style="170" customWidth="1"/>
    <col min="11526" max="11526" width="16.7109375" style="170" customWidth="1"/>
    <col min="11527" max="11527" width="9.140625" style="170"/>
    <col min="11528" max="11530" width="0" style="170" hidden="1" customWidth="1"/>
    <col min="11531" max="11776" width="9.140625" style="170"/>
    <col min="11777" max="11777" width="0" style="170" hidden="1" customWidth="1"/>
    <col min="11778" max="11778" width="24.140625" style="170" customWidth="1"/>
    <col min="11779" max="11780" width="17.85546875" style="170" customWidth="1"/>
    <col min="11781" max="11781" width="17.5703125" style="170" customWidth="1"/>
    <col min="11782" max="11782" width="16.7109375" style="170" customWidth="1"/>
    <col min="11783" max="11783" width="9.140625" style="170"/>
    <col min="11784" max="11786" width="0" style="170" hidden="1" customWidth="1"/>
    <col min="11787" max="12032" width="9.140625" style="170"/>
    <col min="12033" max="12033" width="0" style="170" hidden="1" customWidth="1"/>
    <col min="12034" max="12034" width="24.140625" style="170" customWidth="1"/>
    <col min="12035" max="12036" width="17.85546875" style="170" customWidth="1"/>
    <col min="12037" max="12037" width="17.5703125" style="170" customWidth="1"/>
    <col min="12038" max="12038" width="16.7109375" style="170" customWidth="1"/>
    <col min="12039" max="12039" width="9.140625" style="170"/>
    <col min="12040" max="12042" width="0" style="170" hidden="1" customWidth="1"/>
    <col min="12043" max="12288" width="9.140625" style="170"/>
    <col min="12289" max="12289" width="0" style="170" hidden="1" customWidth="1"/>
    <col min="12290" max="12290" width="24.140625" style="170" customWidth="1"/>
    <col min="12291" max="12292" width="17.85546875" style="170" customWidth="1"/>
    <col min="12293" max="12293" width="17.5703125" style="170" customWidth="1"/>
    <col min="12294" max="12294" width="16.7109375" style="170" customWidth="1"/>
    <col min="12295" max="12295" width="9.140625" style="170"/>
    <col min="12296" max="12298" width="0" style="170" hidden="1" customWidth="1"/>
    <col min="12299" max="12544" width="9.140625" style="170"/>
    <col min="12545" max="12545" width="0" style="170" hidden="1" customWidth="1"/>
    <col min="12546" max="12546" width="24.140625" style="170" customWidth="1"/>
    <col min="12547" max="12548" width="17.85546875" style="170" customWidth="1"/>
    <col min="12549" max="12549" width="17.5703125" style="170" customWidth="1"/>
    <col min="12550" max="12550" width="16.7109375" style="170" customWidth="1"/>
    <col min="12551" max="12551" width="9.140625" style="170"/>
    <col min="12552" max="12554" width="0" style="170" hidden="1" customWidth="1"/>
    <col min="12555" max="12800" width="9.140625" style="170"/>
    <col min="12801" max="12801" width="0" style="170" hidden="1" customWidth="1"/>
    <col min="12802" max="12802" width="24.140625" style="170" customWidth="1"/>
    <col min="12803" max="12804" width="17.85546875" style="170" customWidth="1"/>
    <col min="12805" max="12805" width="17.5703125" style="170" customWidth="1"/>
    <col min="12806" max="12806" width="16.7109375" style="170" customWidth="1"/>
    <col min="12807" max="12807" width="9.140625" style="170"/>
    <col min="12808" max="12810" width="0" style="170" hidden="1" customWidth="1"/>
    <col min="12811" max="13056" width="9.140625" style="170"/>
    <col min="13057" max="13057" width="0" style="170" hidden="1" customWidth="1"/>
    <col min="13058" max="13058" width="24.140625" style="170" customWidth="1"/>
    <col min="13059" max="13060" width="17.85546875" style="170" customWidth="1"/>
    <col min="13061" max="13061" width="17.5703125" style="170" customWidth="1"/>
    <col min="13062" max="13062" width="16.7109375" style="170" customWidth="1"/>
    <col min="13063" max="13063" width="9.140625" style="170"/>
    <col min="13064" max="13066" width="0" style="170" hidden="1" customWidth="1"/>
    <col min="13067" max="13312" width="9.140625" style="170"/>
    <col min="13313" max="13313" width="0" style="170" hidden="1" customWidth="1"/>
    <col min="13314" max="13314" width="24.140625" style="170" customWidth="1"/>
    <col min="13315" max="13316" width="17.85546875" style="170" customWidth="1"/>
    <col min="13317" max="13317" width="17.5703125" style="170" customWidth="1"/>
    <col min="13318" max="13318" width="16.7109375" style="170" customWidth="1"/>
    <col min="13319" max="13319" width="9.140625" style="170"/>
    <col min="13320" max="13322" width="0" style="170" hidden="1" customWidth="1"/>
    <col min="13323" max="13568" width="9.140625" style="170"/>
    <col min="13569" max="13569" width="0" style="170" hidden="1" customWidth="1"/>
    <col min="13570" max="13570" width="24.140625" style="170" customWidth="1"/>
    <col min="13571" max="13572" width="17.85546875" style="170" customWidth="1"/>
    <col min="13573" max="13573" width="17.5703125" style="170" customWidth="1"/>
    <col min="13574" max="13574" width="16.7109375" style="170" customWidth="1"/>
    <col min="13575" max="13575" width="9.140625" style="170"/>
    <col min="13576" max="13578" width="0" style="170" hidden="1" customWidth="1"/>
    <col min="13579" max="13824" width="9.140625" style="170"/>
    <col min="13825" max="13825" width="0" style="170" hidden="1" customWidth="1"/>
    <col min="13826" max="13826" width="24.140625" style="170" customWidth="1"/>
    <col min="13827" max="13828" width="17.85546875" style="170" customWidth="1"/>
    <col min="13829" max="13829" width="17.5703125" style="170" customWidth="1"/>
    <col min="13830" max="13830" width="16.7109375" style="170" customWidth="1"/>
    <col min="13831" max="13831" width="9.140625" style="170"/>
    <col min="13832" max="13834" width="0" style="170" hidden="1" customWidth="1"/>
    <col min="13835" max="14080" width="9.140625" style="170"/>
    <col min="14081" max="14081" width="0" style="170" hidden="1" customWidth="1"/>
    <col min="14082" max="14082" width="24.140625" style="170" customWidth="1"/>
    <col min="14083" max="14084" width="17.85546875" style="170" customWidth="1"/>
    <col min="14085" max="14085" width="17.5703125" style="170" customWidth="1"/>
    <col min="14086" max="14086" width="16.7109375" style="170" customWidth="1"/>
    <col min="14087" max="14087" width="9.140625" style="170"/>
    <col min="14088" max="14090" width="0" style="170" hidden="1" customWidth="1"/>
    <col min="14091" max="14336" width="9.140625" style="170"/>
    <col min="14337" max="14337" width="0" style="170" hidden="1" customWidth="1"/>
    <col min="14338" max="14338" width="24.140625" style="170" customWidth="1"/>
    <col min="14339" max="14340" width="17.85546875" style="170" customWidth="1"/>
    <col min="14341" max="14341" width="17.5703125" style="170" customWidth="1"/>
    <col min="14342" max="14342" width="16.7109375" style="170" customWidth="1"/>
    <col min="14343" max="14343" width="9.140625" style="170"/>
    <col min="14344" max="14346" width="0" style="170" hidden="1" customWidth="1"/>
    <col min="14347" max="14592" width="9.140625" style="170"/>
    <col min="14593" max="14593" width="0" style="170" hidden="1" customWidth="1"/>
    <col min="14594" max="14594" width="24.140625" style="170" customWidth="1"/>
    <col min="14595" max="14596" width="17.85546875" style="170" customWidth="1"/>
    <col min="14597" max="14597" width="17.5703125" style="170" customWidth="1"/>
    <col min="14598" max="14598" width="16.7109375" style="170" customWidth="1"/>
    <col min="14599" max="14599" width="9.140625" style="170"/>
    <col min="14600" max="14602" width="0" style="170" hidden="1" customWidth="1"/>
    <col min="14603" max="14848" width="9.140625" style="170"/>
    <col min="14849" max="14849" width="0" style="170" hidden="1" customWidth="1"/>
    <col min="14850" max="14850" width="24.140625" style="170" customWidth="1"/>
    <col min="14851" max="14852" width="17.85546875" style="170" customWidth="1"/>
    <col min="14853" max="14853" width="17.5703125" style="170" customWidth="1"/>
    <col min="14854" max="14854" width="16.7109375" style="170" customWidth="1"/>
    <col min="14855" max="14855" width="9.140625" style="170"/>
    <col min="14856" max="14858" width="0" style="170" hidden="1" customWidth="1"/>
    <col min="14859" max="15104" width="9.140625" style="170"/>
    <col min="15105" max="15105" width="0" style="170" hidden="1" customWidth="1"/>
    <col min="15106" max="15106" width="24.140625" style="170" customWidth="1"/>
    <col min="15107" max="15108" width="17.85546875" style="170" customWidth="1"/>
    <col min="15109" max="15109" width="17.5703125" style="170" customWidth="1"/>
    <col min="15110" max="15110" width="16.7109375" style="170" customWidth="1"/>
    <col min="15111" max="15111" width="9.140625" style="170"/>
    <col min="15112" max="15114" width="0" style="170" hidden="1" customWidth="1"/>
    <col min="15115" max="15360" width="9.140625" style="170"/>
    <col min="15361" max="15361" width="0" style="170" hidden="1" customWidth="1"/>
    <col min="15362" max="15362" width="24.140625" style="170" customWidth="1"/>
    <col min="15363" max="15364" width="17.85546875" style="170" customWidth="1"/>
    <col min="15365" max="15365" width="17.5703125" style="170" customWidth="1"/>
    <col min="15366" max="15366" width="16.7109375" style="170" customWidth="1"/>
    <col min="15367" max="15367" width="9.140625" style="170"/>
    <col min="15368" max="15370" width="0" style="170" hidden="1" customWidth="1"/>
    <col min="15371" max="15616" width="9.140625" style="170"/>
    <col min="15617" max="15617" width="0" style="170" hidden="1" customWidth="1"/>
    <col min="15618" max="15618" width="24.140625" style="170" customWidth="1"/>
    <col min="15619" max="15620" width="17.85546875" style="170" customWidth="1"/>
    <col min="15621" max="15621" width="17.5703125" style="170" customWidth="1"/>
    <col min="15622" max="15622" width="16.7109375" style="170" customWidth="1"/>
    <col min="15623" max="15623" width="9.140625" style="170"/>
    <col min="15624" max="15626" width="0" style="170" hidden="1" customWidth="1"/>
    <col min="15627" max="15872" width="9.140625" style="170"/>
    <col min="15873" max="15873" width="0" style="170" hidden="1" customWidth="1"/>
    <col min="15874" max="15874" width="24.140625" style="170" customWidth="1"/>
    <col min="15875" max="15876" width="17.85546875" style="170" customWidth="1"/>
    <col min="15877" max="15877" width="17.5703125" style="170" customWidth="1"/>
    <col min="15878" max="15878" width="16.7109375" style="170" customWidth="1"/>
    <col min="15879" max="15879" width="9.140625" style="170"/>
    <col min="15880" max="15882" width="0" style="170" hidden="1" customWidth="1"/>
    <col min="15883" max="16128" width="9.140625" style="170"/>
    <col min="16129" max="16129" width="0" style="170" hidden="1" customWidth="1"/>
    <col min="16130" max="16130" width="24.140625" style="170" customWidth="1"/>
    <col min="16131" max="16132" width="17.85546875" style="170" customWidth="1"/>
    <col min="16133" max="16133" width="17.5703125" style="170" customWidth="1"/>
    <col min="16134" max="16134" width="16.7109375" style="170" customWidth="1"/>
    <col min="16135" max="16135" width="9.140625" style="170"/>
    <col min="16136" max="16138" width="0" style="170" hidden="1" customWidth="1"/>
    <col min="16139" max="16384" width="9.140625" style="170"/>
  </cols>
  <sheetData>
    <row r="1" spans="1:10" s="151" customFormat="1" ht="10.5" customHeight="1" x14ac:dyDescent="0.2">
      <c r="F1" s="152"/>
    </row>
    <row r="2" spans="1:10" s="151" customFormat="1" ht="51" customHeight="1" x14ac:dyDescent="0.2">
      <c r="A2" s="179" t="s">
        <v>71</v>
      </c>
      <c r="B2" s="179"/>
      <c r="C2" s="179"/>
      <c r="D2" s="179"/>
      <c r="E2" s="179"/>
      <c r="F2" s="179"/>
    </row>
    <row r="3" spans="1:10" s="151" customFormat="1" ht="20.25" customHeight="1" x14ac:dyDescent="0.2">
      <c r="A3" s="153"/>
      <c r="B3" s="153"/>
      <c r="C3" s="153"/>
      <c r="D3" s="153"/>
      <c r="E3" s="153"/>
      <c r="F3" s="153"/>
    </row>
    <row r="4" spans="1:10" s="151" customFormat="1" ht="16.5" customHeight="1" x14ac:dyDescent="0.2">
      <c r="A4" s="153"/>
      <c r="B4" s="153"/>
      <c r="C4" s="153"/>
      <c r="D4" s="153"/>
      <c r="E4" s="153"/>
      <c r="F4" s="154" t="s">
        <v>72</v>
      </c>
    </row>
    <row r="5" spans="1:10" s="151" customFormat="1" ht="24.75" customHeight="1" x14ac:dyDescent="0.2">
      <c r="A5" s="153"/>
      <c r="B5" s="180"/>
      <c r="C5" s="181" t="s">
        <v>161</v>
      </c>
      <c r="D5" s="181" t="s">
        <v>162</v>
      </c>
      <c r="E5" s="182" t="s">
        <v>39</v>
      </c>
      <c r="F5" s="182"/>
    </row>
    <row r="6" spans="1:10" s="151" customFormat="1" ht="42" customHeight="1" x14ac:dyDescent="0.2">
      <c r="A6" s="155"/>
      <c r="B6" s="180"/>
      <c r="C6" s="181"/>
      <c r="D6" s="181"/>
      <c r="E6" s="156" t="s">
        <v>5</v>
      </c>
      <c r="F6" s="157" t="s">
        <v>73</v>
      </c>
    </row>
    <row r="7" spans="1:10" s="158" customFormat="1" ht="27.75" customHeight="1" x14ac:dyDescent="0.2">
      <c r="B7" s="159" t="s">
        <v>11</v>
      </c>
      <c r="C7" s="160">
        <f>SUM(C8:C28)</f>
        <v>3171</v>
      </c>
      <c r="D7" s="160">
        <f>SUM(D8:D28)</f>
        <v>2694</v>
      </c>
      <c r="E7" s="161">
        <f>ROUND(D7/C7*100,1)</f>
        <v>85</v>
      </c>
      <c r="F7" s="160">
        <f t="shared" ref="F7:F28" si="0">D7-C7</f>
        <v>-477</v>
      </c>
      <c r="I7" s="162"/>
      <c r="J7" s="162"/>
    </row>
    <row r="8" spans="1:10" s="163" customFormat="1" ht="23.25" customHeight="1" x14ac:dyDescent="0.3">
      <c r="B8" s="164" t="s">
        <v>133</v>
      </c>
      <c r="C8" s="165">
        <v>3</v>
      </c>
      <c r="D8" s="169">
        <v>32</v>
      </c>
      <c r="E8" s="166" t="s">
        <v>156</v>
      </c>
      <c r="F8" s="165">
        <f t="shared" si="0"/>
        <v>29</v>
      </c>
      <c r="H8" s="167">
        <f>ROUND(D8/$D$7*100,1)</f>
        <v>1.2</v>
      </c>
      <c r="I8" s="168">
        <f>ROUND(C8/1000,1)</f>
        <v>0</v>
      </c>
      <c r="J8" s="168">
        <f>ROUND(D8/1000,1)</f>
        <v>0</v>
      </c>
    </row>
    <row r="9" spans="1:10" s="163" customFormat="1" ht="23.25" customHeight="1" x14ac:dyDescent="0.3">
      <c r="B9" s="164" t="s">
        <v>129</v>
      </c>
      <c r="C9" s="165">
        <v>206</v>
      </c>
      <c r="D9" s="169">
        <v>23</v>
      </c>
      <c r="E9" s="166">
        <f t="shared" ref="E9:E28" si="1">ROUND(D9/C9*100,1)</f>
        <v>11.2</v>
      </c>
      <c r="F9" s="165">
        <f t="shared" si="0"/>
        <v>-183</v>
      </c>
      <c r="H9" s="167">
        <f t="shared" ref="H9:H28" si="2">ROUND(D9/$D$7*100,1)</f>
        <v>0.9</v>
      </c>
      <c r="I9" s="168">
        <f t="shared" ref="I9:J28" si="3">ROUND(C9/1000,1)</f>
        <v>0.2</v>
      </c>
      <c r="J9" s="168">
        <f t="shared" si="3"/>
        <v>0</v>
      </c>
    </row>
    <row r="10" spans="1:10" s="163" customFormat="1" ht="23.25" customHeight="1" x14ac:dyDescent="0.3">
      <c r="B10" s="164" t="s">
        <v>15</v>
      </c>
      <c r="C10" s="165">
        <v>4</v>
      </c>
      <c r="D10" s="169">
        <v>0</v>
      </c>
      <c r="E10" s="166">
        <f t="shared" si="1"/>
        <v>0</v>
      </c>
      <c r="F10" s="165">
        <f t="shared" si="0"/>
        <v>-4</v>
      </c>
      <c r="H10" s="167">
        <f t="shared" si="2"/>
        <v>0</v>
      </c>
      <c r="I10" s="168">
        <f t="shared" si="3"/>
        <v>0</v>
      </c>
      <c r="J10" s="168">
        <f t="shared" si="3"/>
        <v>0</v>
      </c>
    </row>
    <row r="11" spans="1:10" s="163" customFormat="1" ht="23.25" customHeight="1" x14ac:dyDescent="0.3">
      <c r="B11" s="164" t="s">
        <v>134</v>
      </c>
      <c r="C11" s="165">
        <v>17</v>
      </c>
      <c r="D11" s="169">
        <v>0</v>
      </c>
      <c r="E11" s="166">
        <f t="shared" si="1"/>
        <v>0</v>
      </c>
      <c r="F11" s="165">
        <f t="shared" si="0"/>
        <v>-17</v>
      </c>
      <c r="H11" s="167">
        <f t="shared" si="2"/>
        <v>0</v>
      </c>
      <c r="I11" s="168">
        <f t="shared" si="3"/>
        <v>0</v>
      </c>
      <c r="J11" s="168">
        <f t="shared" si="3"/>
        <v>0</v>
      </c>
    </row>
    <row r="12" spans="1:10" s="163" customFormat="1" ht="23.25" customHeight="1" x14ac:dyDescent="0.3">
      <c r="B12" s="164" t="s">
        <v>135</v>
      </c>
      <c r="C12" s="165">
        <v>40</v>
      </c>
      <c r="D12" s="169">
        <v>117</v>
      </c>
      <c r="E12" s="166" t="s">
        <v>157</v>
      </c>
      <c r="F12" s="165">
        <f t="shared" si="0"/>
        <v>77</v>
      </c>
      <c r="H12" s="167">
        <f t="shared" si="2"/>
        <v>4.3</v>
      </c>
      <c r="I12" s="168">
        <f t="shared" si="3"/>
        <v>0</v>
      </c>
      <c r="J12" s="168">
        <f t="shared" si="3"/>
        <v>0.1</v>
      </c>
    </row>
    <row r="13" spans="1:10" s="163" customFormat="1" ht="23.25" customHeight="1" x14ac:dyDescent="0.3">
      <c r="B13" s="164" t="s">
        <v>136</v>
      </c>
      <c r="C13" s="165">
        <v>24</v>
      </c>
      <c r="D13" s="169">
        <v>0</v>
      </c>
      <c r="E13" s="166">
        <f t="shared" si="1"/>
        <v>0</v>
      </c>
      <c r="F13" s="165">
        <f t="shared" si="0"/>
        <v>-24</v>
      </c>
      <c r="H13" s="167">
        <f t="shared" si="2"/>
        <v>0</v>
      </c>
      <c r="I13" s="168">
        <f t="shared" si="3"/>
        <v>0</v>
      </c>
      <c r="J13" s="168">
        <f t="shared" si="3"/>
        <v>0</v>
      </c>
    </row>
    <row r="14" spans="1:10" s="163" customFormat="1" ht="23.25" customHeight="1" x14ac:dyDescent="0.3">
      <c r="B14" s="164" t="s">
        <v>137</v>
      </c>
      <c r="C14" s="165">
        <v>15</v>
      </c>
      <c r="D14" s="169">
        <v>0</v>
      </c>
      <c r="E14" s="166">
        <f t="shared" si="1"/>
        <v>0</v>
      </c>
      <c r="F14" s="165">
        <f t="shared" si="0"/>
        <v>-15</v>
      </c>
      <c r="H14" s="167">
        <f t="shared" si="2"/>
        <v>0</v>
      </c>
      <c r="I14" s="168">
        <f t="shared" si="3"/>
        <v>0</v>
      </c>
      <c r="J14" s="168">
        <f t="shared" si="3"/>
        <v>0</v>
      </c>
    </row>
    <row r="15" spans="1:10" s="163" customFormat="1" ht="23.25" customHeight="1" x14ac:dyDescent="0.3">
      <c r="B15" s="164" t="s">
        <v>16</v>
      </c>
      <c r="C15" s="165">
        <v>703</v>
      </c>
      <c r="D15" s="169">
        <v>2</v>
      </c>
      <c r="E15" s="166">
        <f t="shared" si="1"/>
        <v>0.3</v>
      </c>
      <c r="F15" s="165">
        <f t="shared" si="0"/>
        <v>-701</v>
      </c>
      <c r="H15" s="167">
        <f t="shared" si="2"/>
        <v>0.1</v>
      </c>
      <c r="I15" s="168">
        <f t="shared" si="3"/>
        <v>0.7</v>
      </c>
      <c r="J15" s="168">
        <f t="shared" si="3"/>
        <v>0</v>
      </c>
    </row>
    <row r="16" spans="1:10" s="163" customFormat="1" ht="23.25" customHeight="1" x14ac:dyDescent="0.3">
      <c r="B16" s="164" t="s">
        <v>138</v>
      </c>
      <c r="C16" s="165">
        <v>29</v>
      </c>
      <c r="D16" s="169">
        <v>0</v>
      </c>
      <c r="E16" s="166">
        <f t="shared" si="1"/>
        <v>0</v>
      </c>
      <c r="F16" s="165">
        <f t="shared" si="0"/>
        <v>-29</v>
      </c>
      <c r="H16" s="167">
        <f t="shared" si="2"/>
        <v>0</v>
      </c>
      <c r="I16" s="168">
        <f t="shared" si="3"/>
        <v>0</v>
      </c>
      <c r="J16" s="168">
        <f t="shared" si="3"/>
        <v>0</v>
      </c>
    </row>
    <row r="17" spans="2:10" s="163" customFormat="1" ht="23.25" customHeight="1" x14ac:dyDescent="0.3">
      <c r="B17" s="164" t="s">
        <v>130</v>
      </c>
      <c r="C17" s="165">
        <v>15</v>
      </c>
      <c r="D17" s="169">
        <v>0</v>
      </c>
      <c r="E17" s="166">
        <f t="shared" si="1"/>
        <v>0</v>
      </c>
      <c r="F17" s="165">
        <f t="shared" si="0"/>
        <v>-15</v>
      </c>
      <c r="H17" s="167">
        <f t="shared" si="2"/>
        <v>0</v>
      </c>
      <c r="I17" s="168">
        <f t="shared" si="3"/>
        <v>0</v>
      </c>
      <c r="J17" s="168">
        <f t="shared" si="3"/>
        <v>0</v>
      </c>
    </row>
    <row r="18" spans="2:10" s="163" customFormat="1" ht="23.25" customHeight="1" x14ac:dyDescent="0.3">
      <c r="B18" s="164" t="s">
        <v>139</v>
      </c>
      <c r="C18" s="165">
        <v>99</v>
      </c>
      <c r="D18" s="169">
        <v>0</v>
      </c>
      <c r="E18" s="166">
        <f t="shared" si="1"/>
        <v>0</v>
      </c>
      <c r="F18" s="165">
        <f t="shared" si="0"/>
        <v>-99</v>
      </c>
      <c r="H18" s="167">
        <f t="shared" si="2"/>
        <v>0</v>
      </c>
      <c r="I18" s="168">
        <f t="shared" si="3"/>
        <v>0.1</v>
      </c>
      <c r="J18" s="168">
        <f t="shared" si="3"/>
        <v>0</v>
      </c>
    </row>
    <row r="19" spans="2:10" s="163" customFormat="1" ht="23.25" customHeight="1" x14ac:dyDescent="0.3">
      <c r="B19" s="164" t="s">
        <v>131</v>
      </c>
      <c r="C19" s="165">
        <v>1</v>
      </c>
      <c r="D19" s="169">
        <v>29</v>
      </c>
      <c r="E19" s="166" t="s">
        <v>152</v>
      </c>
      <c r="F19" s="165">
        <f t="shared" si="0"/>
        <v>28</v>
      </c>
      <c r="H19" s="167">
        <f t="shared" si="2"/>
        <v>1.1000000000000001</v>
      </c>
      <c r="I19" s="168">
        <f t="shared" si="3"/>
        <v>0</v>
      </c>
      <c r="J19" s="168">
        <f t="shared" si="3"/>
        <v>0</v>
      </c>
    </row>
    <row r="20" spans="2:10" s="163" customFormat="1" ht="23.25" customHeight="1" x14ac:dyDescent="0.3">
      <c r="B20" s="164" t="s">
        <v>132</v>
      </c>
      <c r="C20" s="165">
        <v>4</v>
      </c>
      <c r="D20" s="169">
        <v>7</v>
      </c>
      <c r="E20" s="166">
        <f t="shared" si="1"/>
        <v>175</v>
      </c>
      <c r="F20" s="165">
        <f t="shared" si="0"/>
        <v>3</v>
      </c>
      <c r="H20" s="167">
        <f t="shared" si="2"/>
        <v>0.3</v>
      </c>
      <c r="I20" s="168">
        <f t="shared" si="3"/>
        <v>0</v>
      </c>
      <c r="J20" s="168">
        <f t="shared" si="3"/>
        <v>0</v>
      </c>
    </row>
    <row r="21" spans="2:10" s="163" customFormat="1" ht="23.25" customHeight="1" x14ac:dyDescent="0.3">
      <c r="B21" s="164" t="s">
        <v>140</v>
      </c>
      <c r="C21" s="165">
        <v>83</v>
      </c>
      <c r="D21" s="169">
        <v>118</v>
      </c>
      <c r="E21" s="166">
        <f t="shared" si="1"/>
        <v>142.19999999999999</v>
      </c>
      <c r="F21" s="165">
        <f t="shared" si="0"/>
        <v>35</v>
      </c>
      <c r="H21" s="167">
        <f t="shared" si="2"/>
        <v>4.4000000000000004</v>
      </c>
      <c r="I21" s="168">
        <f t="shared" si="3"/>
        <v>0.1</v>
      </c>
      <c r="J21" s="168">
        <f t="shared" si="3"/>
        <v>0.1</v>
      </c>
    </row>
    <row r="22" spans="2:10" s="163" customFormat="1" ht="23.25" customHeight="1" x14ac:dyDescent="0.3">
      <c r="B22" s="164" t="s">
        <v>141</v>
      </c>
      <c r="C22" s="165">
        <v>0</v>
      </c>
      <c r="D22" s="169">
        <v>0</v>
      </c>
      <c r="E22" s="166" t="s">
        <v>154</v>
      </c>
      <c r="F22" s="165">
        <f t="shared" si="0"/>
        <v>0</v>
      </c>
      <c r="H22" s="167">
        <f t="shared" si="2"/>
        <v>0</v>
      </c>
      <c r="I22" s="168">
        <f t="shared" si="3"/>
        <v>0</v>
      </c>
      <c r="J22" s="168">
        <f t="shared" si="3"/>
        <v>0</v>
      </c>
    </row>
    <row r="23" spans="2:10" s="163" customFormat="1" ht="23.25" customHeight="1" x14ac:dyDescent="0.3">
      <c r="B23" s="164" t="s">
        <v>142</v>
      </c>
      <c r="C23" s="165">
        <v>26</v>
      </c>
      <c r="D23" s="169">
        <v>225</v>
      </c>
      <c r="E23" s="166" t="s">
        <v>158</v>
      </c>
      <c r="F23" s="165">
        <f t="shared" si="0"/>
        <v>199</v>
      </c>
      <c r="H23" s="167">
        <f t="shared" si="2"/>
        <v>8.4</v>
      </c>
      <c r="I23" s="168">
        <f t="shared" si="3"/>
        <v>0</v>
      </c>
      <c r="J23" s="168">
        <f t="shared" si="3"/>
        <v>0.2</v>
      </c>
    </row>
    <row r="24" spans="2:10" s="163" customFormat="1" ht="23.25" customHeight="1" x14ac:dyDescent="0.3">
      <c r="B24" s="164" t="s">
        <v>7</v>
      </c>
      <c r="C24" s="165">
        <v>46</v>
      </c>
      <c r="D24" s="169">
        <v>414</v>
      </c>
      <c r="E24" s="166" t="s">
        <v>159</v>
      </c>
      <c r="F24" s="165">
        <f t="shared" si="0"/>
        <v>368</v>
      </c>
      <c r="H24" s="167">
        <f t="shared" si="2"/>
        <v>15.4</v>
      </c>
      <c r="I24" s="168">
        <f t="shared" si="3"/>
        <v>0</v>
      </c>
      <c r="J24" s="168">
        <f t="shared" si="3"/>
        <v>0.4</v>
      </c>
    </row>
    <row r="25" spans="2:10" s="163" customFormat="1" ht="23.25" customHeight="1" x14ac:dyDescent="0.3">
      <c r="B25" s="164" t="s">
        <v>8</v>
      </c>
      <c r="C25" s="165">
        <v>1630</v>
      </c>
      <c r="D25" s="169">
        <v>552</v>
      </c>
      <c r="E25" s="166">
        <f t="shared" si="1"/>
        <v>33.9</v>
      </c>
      <c r="F25" s="165">
        <f t="shared" si="0"/>
        <v>-1078</v>
      </c>
      <c r="H25" s="167">
        <f t="shared" si="2"/>
        <v>20.5</v>
      </c>
      <c r="I25" s="168">
        <f t="shared" si="3"/>
        <v>1.6</v>
      </c>
      <c r="J25" s="168">
        <f t="shared" si="3"/>
        <v>0.6</v>
      </c>
    </row>
    <row r="26" spans="2:10" s="163" customFormat="1" ht="23.25" customHeight="1" x14ac:dyDescent="0.3">
      <c r="B26" s="164" t="s">
        <v>9</v>
      </c>
      <c r="C26" s="169">
        <v>111</v>
      </c>
      <c r="D26" s="169">
        <v>1156</v>
      </c>
      <c r="E26" s="166" t="s">
        <v>160</v>
      </c>
      <c r="F26" s="165">
        <f t="shared" si="0"/>
        <v>1045</v>
      </c>
      <c r="H26" s="167">
        <f t="shared" si="2"/>
        <v>42.9</v>
      </c>
      <c r="I26" s="168">
        <f t="shared" si="3"/>
        <v>0.1</v>
      </c>
      <c r="J26" s="168">
        <f t="shared" si="3"/>
        <v>1.2</v>
      </c>
    </row>
    <row r="27" spans="2:10" s="163" customFormat="1" ht="23.25" customHeight="1" x14ac:dyDescent="0.3">
      <c r="B27" s="164" t="s">
        <v>143</v>
      </c>
      <c r="C27" s="165">
        <v>35</v>
      </c>
      <c r="D27" s="169">
        <v>0</v>
      </c>
      <c r="E27" s="166">
        <f t="shared" si="1"/>
        <v>0</v>
      </c>
      <c r="F27" s="165">
        <f t="shared" si="0"/>
        <v>-35</v>
      </c>
      <c r="H27" s="167">
        <f t="shared" si="2"/>
        <v>0</v>
      </c>
      <c r="I27" s="168">
        <f t="shared" si="3"/>
        <v>0</v>
      </c>
      <c r="J27" s="168">
        <f t="shared" si="3"/>
        <v>0</v>
      </c>
    </row>
    <row r="28" spans="2:10" s="163" customFormat="1" ht="23.25" customHeight="1" x14ac:dyDescent="0.3">
      <c r="B28" s="164" t="s">
        <v>10</v>
      </c>
      <c r="C28" s="165">
        <v>80</v>
      </c>
      <c r="D28" s="169">
        <v>19</v>
      </c>
      <c r="E28" s="166">
        <f t="shared" si="1"/>
        <v>23.8</v>
      </c>
      <c r="F28" s="165">
        <f t="shared" si="0"/>
        <v>-61</v>
      </c>
      <c r="H28" s="167">
        <f t="shared" si="2"/>
        <v>0.7</v>
      </c>
      <c r="I28" s="168">
        <f t="shared" si="3"/>
        <v>0.1</v>
      </c>
      <c r="J28" s="168">
        <f t="shared" si="3"/>
        <v>0</v>
      </c>
    </row>
  </sheetData>
  <mergeCells count="5">
    <mergeCell ref="A2:F2"/>
    <mergeCell ref="B5:B6"/>
    <mergeCell ref="C5:C6"/>
    <mergeCell ref="D5:D6"/>
    <mergeCell ref="E5:F5"/>
  </mergeCells>
  <pageMargins left="0.7" right="0.7" top="0.75" bottom="0.75" header="0.3" footer="0.3"/>
  <pageSetup paperSize="9" scale="89" orientation="portrait" verticalDpi="0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27"/>
  <sheetViews>
    <sheetView view="pageBreakPreview" zoomScale="70" zoomScaleNormal="75" zoomScaleSheetLayoutView="70" workbookViewId="0">
      <selection activeCell="A4" sqref="A4:A5"/>
    </sheetView>
  </sheetViews>
  <sheetFormatPr defaultColWidth="8.85546875" defaultRowHeight="12.75" x14ac:dyDescent="0.2"/>
  <cols>
    <col min="1" max="1" width="45.5703125" style="17" customWidth="1"/>
    <col min="2" max="3" width="15.42578125" style="17" customWidth="1"/>
    <col min="4" max="4" width="10.28515625" style="17" customWidth="1"/>
    <col min="5" max="5" width="12" style="17" customWidth="1"/>
    <col min="6" max="249" width="8.85546875" style="83"/>
    <col min="250" max="250" width="45.5703125" style="83" customWidth="1"/>
    <col min="251" max="252" width="11.5703125" style="83" customWidth="1"/>
    <col min="253" max="253" width="14.28515625" style="83" customWidth="1"/>
    <col min="254" max="254" width="15.28515625" style="83" customWidth="1"/>
    <col min="255" max="257" width="8.85546875" style="83"/>
    <col min="258" max="258" width="43" style="83" customWidth="1"/>
    <col min="259" max="505" width="8.85546875" style="83"/>
    <col min="506" max="506" width="45.5703125" style="83" customWidth="1"/>
    <col min="507" max="508" width="11.5703125" style="83" customWidth="1"/>
    <col min="509" max="509" width="14.28515625" style="83" customWidth="1"/>
    <col min="510" max="510" width="15.28515625" style="83" customWidth="1"/>
    <col min="511" max="513" width="8.85546875" style="83"/>
    <col min="514" max="514" width="43" style="83" customWidth="1"/>
    <col min="515" max="761" width="8.85546875" style="83"/>
    <col min="762" max="762" width="45.5703125" style="83" customWidth="1"/>
    <col min="763" max="764" width="11.5703125" style="83" customWidth="1"/>
    <col min="765" max="765" width="14.28515625" style="83" customWidth="1"/>
    <col min="766" max="766" width="15.28515625" style="83" customWidth="1"/>
    <col min="767" max="769" width="8.85546875" style="83"/>
    <col min="770" max="770" width="43" style="83" customWidth="1"/>
    <col min="771" max="1017" width="8.85546875" style="83"/>
    <col min="1018" max="1018" width="45.5703125" style="83" customWidth="1"/>
    <col min="1019" max="1020" width="11.5703125" style="83" customWidth="1"/>
    <col min="1021" max="1021" width="14.28515625" style="83" customWidth="1"/>
    <col min="1022" max="1022" width="15.28515625" style="83" customWidth="1"/>
    <col min="1023" max="1025" width="8.85546875" style="83"/>
    <col min="1026" max="1026" width="43" style="83" customWidth="1"/>
    <col min="1027" max="1273" width="8.85546875" style="83"/>
    <col min="1274" max="1274" width="45.5703125" style="83" customWidth="1"/>
    <col min="1275" max="1276" width="11.5703125" style="83" customWidth="1"/>
    <col min="1277" max="1277" width="14.28515625" style="83" customWidth="1"/>
    <col min="1278" max="1278" width="15.28515625" style="83" customWidth="1"/>
    <col min="1279" max="1281" width="8.85546875" style="83"/>
    <col min="1282" max="1282" width="43" style="83" customWidth="1"/>
    <col min="1283" max="1529" width="8.85546875" style="83"/>
    <col min="1530" max="1530" width="45.5703125" style="83" customWidth="1"/>
    <col min="1531" max="1532" width="11.5703125" style="83" customWidth="1"/>
    <col min="1533" max="1533" width="14.28515625" style="83" customWidth="1"/>
    <col min="1534" max="1534" width="15.28515625" style="83" customWidth="1"/>
    <col min="1535" max="1537" width="8.85546875" style="83"/>
    <col min="1538" max="1538" width="43" style="83" customWidth="1"/>
    <col min="1539" max="1785" width="8.85546875" style="83"/>
    <col min="1786" max="1786" width="45.5703125" style="83" customWidth="1"/>
    <col min="1787" max="1788" width="11.5703125" style="83" customWidth="1"/>
    <col min="1789" max="1789" width="14.28515625" style="83" customWidth="1"/>
    <col min="1790" max="1790" width="15.28515625" style="83" customWidth="1"/>
    <col min="1791" max="1793" width="8.85546875" style="83"/>
    <col min="1794" max="1794" width="43" style="83" customWidth="1"/>
    <col min="1795" max="2041" width="8.85546875" style="83"/>
    <col min="2042" max="2042" width="45.5703125" style="83" customWidth="1"/>
    <col min="2043" max="2044" width="11.5703125" style="83" customWidth="1"/>
    <col min="2045" max="2045" width="14.28515625" style="83" customWidth="1"/>
    <col min="2046" max="2046" width="15.28515625" style="83" customWidth="1"/>
    <col min="2047" max="2049" width="8.85546875" style="83"/>
    <col min="2050" max="2050" width="43" style="83" customWidth="1"/>
    <col min="2051" max="2297" width="8.85546875" style="83"/>
    <col min="2298" max="2298" width="45.5703125" style="83" customWidth="1"/>
    <col min="2299" max="2300" width="11.5703125" style="83" customWidth="1"/>
    <col min="2301" max="2301" width="14.28515625" style="83" customWidth="1"/>
    <col min="2302" max="2302" width="15.28515625" style="83" customWidth="1"/>
    <col min="2303" max="2305" width="8.85546875" style="83"/>
    <col min="2306" max="2306" width="43" style="83" customWidth="1"/>
    <col min="2307" max="2553" width="8.85546875" style="83"/>
    <col min="2554" max="2554" width="45.5703125" style="83" customWidth="1"/>
    <col min="2555" max="2556" width="11.5703125" style="83" customWidth="1"/>
    <col min="2557" max="2557" width="14.28515625" style="83" customWidth="1"/>
    <col min="2558" max="2558" width="15.28515625" style="83" customWidth="1"/>
    <col min="2559" max="2561" width="8.85546875" style="83"/>
    <col min="2562" max="2562" width="43" style="83" customWidth="1"/>
    <col min="2563" max="2809" width="8.85546875" style="83"/>
    <col min="2810" max="2810" width="45.5703125" style="83" customWidth="1"/>
    <col min="2811" max="2812" width="11.5703125" style="83" customWidth="1"/>
    <col min="2813" max="2813" width="14.28515625" style="83" customWidth="1"/>
    <col min="2814" max="2814" width="15.28515625" style="83" customWidth="1"/>
    <col min="2815" max="2817" width="8.85546875" style="83"/>
    <col min="2818" max="2818" width="43" style="83" customWidth="1"/>
    <col min="2819" max="3065" width="8.85546875" style="83"/>
    <col min="3066" max="3066" width="45.5703125" style="83" customWidth="1"/>
    <col min="3067" max="3068" width="11.5703125" style="83" customWidth="1"/>
    <col min="3069" max="3069" width="14.28515625" style="83" customWidth="1"/>
    <col min="3070" max="3070" width="15.28515625" style="83" customWidth="1"/>
    <col min="3071" max="3073" width="8.85546875" style="83"/>
    <col min="3074" max="3074" width="43" style="83" customWidth="1"/>
    <col min="3075" max="3321" width="8.85546875" style="83"/>
    <col min="3322" max="3322" width="45.5703125" style="83" customWidth="1"/>
    <col min="3323" max="3324" width="11.5703125" style="83" customWidth="1"/>
    <col min="3325" max="3325" width="14.28515625" style="83" customWidth="1"/>
    <col min="3326" max="3326" width="15.28515625" style="83" customWidth="1"/>
    <col min="3327" max="3329" width="8.85546875" style="83"/>
    <col min="3330" max="3330" width="43" style="83" customWidth="1"/>
    <col min="3331" max="3577" width="8.85546875" style="83"/>
    <col min="3578" max="3578" width="45.5703125" style="83" customWidth="1"/>
    <col min="3579" max="3580" width="11.5703125" style="83" customWidth="1"/>
    <col min="3581" max="3581" width="14.28515625" style="83" customWidth="1"/>
    <col min="3582" max="3582" width="15.28515625" style="83" customWidth="1"/>
    <col min="3583" max="3585" width="8.85546875" style="83"/>
    <col min="3586" max="3586" width="43" style="83" customWidth="1"/>
    <col min="3587" max="3833" width="8.85546875" style="83"/>
    <col min="3834" max="3834" width="45.5703125" style="83" customWidth="1"/>
    <col min="3835" max="3836" width="11.5703125" style="83" customWidth="1"/>
    <col min="3837" max="3837" width="14.28515625" style="83" customWidth="1"/>
    <col min="3838" max="3838" width="15.28515625" style="83" customWidth="1"/>
    <col min="3839" max="3841" width="8.85546875" style="83"/>
    <col min="3842" max="3842" width="43" style="83" customWidth="1"/>
    <col min="3843" max="4089" width="8.85546875" style="83"/>
    <col min="4090" max="4090" width="45.5703125" style="83" customWidth="1"/>
    <col min="4091" max="4092" width="11.5703125" style="83" customWidth="1"/>
    <col min="4093" max="4093" width="14.28515625" style="83" customWidth="1"/>
    <col min="4094" max="4094" width="15.28515625" style="83" customWidth="1"/>
    <col min="4095" max="4097" width="8.85546875" style="83"/>
    <col min="4098" max="4098" width="43" style="83" customWidth="1"/>
    <col min="4099" max="4345" width="8.85546875" style="83"/>
    <col min="4346" max="4346" width="45.5703125" style="83" customWidth="1"/>
    <col min="4347" max="4348" width="11.5703125" style="83" customWidth="1"/>
    <col min="4349" max="4349" width="14.28515625" style="83" customWidth="1"/>
    <col min="4350" max="4350" width="15.28515625" style="83" customWidth="1"/>
    <col min="4351" max="4353" width="8.85546875" style="83"/>
    <col min="4354" max="4354" width="43" style="83" customWidth="1"/>
    <col min="4355" max="4601" width="8.85546875" style="83"/>
    <col min="4602" max="4602" width="45.5703125" style="83" customWidth="1"/>
    <col min="4603" max="4604" width="11.5703125" style="83" customWidth="1"/>
    <col min="4605" max="4605" width="14.28515625" style="83" customWidth="1"/>
    <col min="4606" max="4606" width="15.28515625" style="83" customWidth="1"/>
    <col min="4607" max="4609" width="8.85546875" style="83"/>
    <col min="4610" max="4610" width="43" style="83" customWidth="1"/>
    <col min="4611" max="4857" width="8.85546875" style="83"/>
    <col min="4858" max="4858" width="45.5703125" style="83" customWidth="1"/>
    <col min="4859" max="4860" width="11.5703125" style="83" customWidth="1"/>
    <col min="4861" max="4861" width="14.28515625" style="83" customWidth="1"/>
    <col min="4862" max="4862" width="15.28515625" style="83" customWidth="1"/>
    <col min="4863" max="4865" width="8.85546875" style="83"/>
    <col min="4866" max="4866" width="43" style="83" customWidth="1"/>
    <col min="4867" max="5113" width="8.85546875" style="83"/>
    <col min="5114" max="5114" width="45.5703125" style="83" customWidth="1"/>
    <col min="5115" max="5116" width="11.5703125" style="83" customWidth="1"/>
    <col min="5117" max="5117" width="14.28515625" style="83" customWidth="1"/>
    <col min="5118" max="5118" width="15.28515625" style="83" customWidth="1"/>
    <col min="5119" max="5121" width="8.85546875" style="83"/>
    <col min="5122" max="5122" width="43" style="83" customWidth="1"/>
    <col min="5123" max="5369" width="8.85546875" style="83"/>
    <col min="5370" max="5370" width="45.5703125" style="83" customWidth="1"/>
    <col min="5371" max="5372" width="11.5703125" style="83" customWidth="1"/>
    <col min="5373" max="5373" width="14.28515625" style="83" customWidth="1"/>
    <col min="5374" max="5374" width="15.28515625" style="83" customWidth="1"/>
    <col min="5375" max="5377" width="8.85546875" style="83"/>
    <col min="5378" max="5378" width="43" style="83" customWidth="1"/>
    <col min="5379" max="5625" width="8.85546875" style="83"/>
    <col min="5626" max="5626" width="45.5703125" style="83" customWidth="1"/>
    <col min="5627" max="5628" width="11.5703125" style="83" customWidth="1"/>
    <col min="5629" max="5629" width="14.28515625" style="83" customWidth="1"/>
    <col min="5630" max="5630" width="15.28515625" style="83" customWidth="1"/>
    <col min="5631" max="5633" width="8.85546875" style="83"/>
    <col min="5634" max="5634" width="43" style="83" customWidth="1"/>
    <col min="5635" max="5881" width="8.85546875" style="83"/>
    <col min="5882" max="5882" width="45.5703125" style="83" customWidth="1"/>
    <col min="5883" max="5884" width="11.5703125" style="83" customWidth="1"/>
    <col min="5885" max="5885" width="14.28515625" style="83" customWidth="1"/>
    <col min="5886" max="5886" width="15.28515625" style="83" customWidth="1"/>
    <col min="5887" max="5889" width="8.85546875" style="83"/>
    <col min="5890" max="5890" width="43" style="83" customWidth="1"/>
    <col min="5891" max="6137" width="8.85546875" style="83"/>
    <col min="6138" max="6138" width="45.5703125" style="83" customWidth="1"/>
    <col min="6139" max="6140" width="11.5703125" style="83" customWidth="1"/>
    <col min="6141" max="6141" width="14.28515625" style="83" customWidth="1"/>
    <col min="6142" max="6142" width="15.28515625" style="83" customWidth="1"/>
    <col min="6143" max="6145" width="8.85546875" style="83"/>
    <col min="6146" max="6146" width="43" style="83" customWidth="1"/>
    <col min="6147" max="6393" width="8.85546875" style="83"/>
    <col min="6394" max="6394" width="45.5703125" style="83" customWidth="1"/>
    <col min="6395" max="6396" width="11.5703125" style="83" customWidth="1"/>
    <col min="6397" max="6397" width="14.28515625" style="83" customWidth="1"/>
    <col min="6398" max="6398" width="15.28515625" style="83" customWidth="1"/>
    <col min="6399" max="6401" width="8.85546875" style="83"/>
    <col min="6402" max="6402" width="43" style="83" customWidth="1"/>
    <col min="6403" max="6649" width="8.85546875" style="83"/>
    <col min="6650" max="6650" width="45.5703125" style="83" customWidth="1"/>
    <col min="6651" max="6652" width="11.5703125" style="83" customWidth="1"/>
    <col min="6653" max="6653" width="14.28515625" style="83" customWidth="1"/>
    <col min="6654" max="6654" width="15.28515625" style="83" customWidth="1"/>
    <col min="6655" max="6657" width="8.85546875" style="83"/>
    <col min="6658" max="6658" width="43" style="83" customWidth="1"/>
    <col min="6659" max="6905" width="8.85546875" style="83"/>
    <col min="6906" max="6906" width="45.5703125" style="83" customWidth="1"/>
    <col min="6907" max="6908" width="11.5703125" style="83" customWidth="1"/>
    <col min="6909" max="6909" width="14.28515625" style="83" customWidth="1"/>
    <col min="6910" max="6910" width="15.28515625" style="83" customWidth="1"/>
    <col min="6911" max="6913" width="8.85546875" style="83"/>
    <col min="6914" max="6914" width="43" style="83" customWidth="1"/>
    <col min="6915" max="7161" width="8.85546875" style="83"/>
    <col min="7162" max="7162" width="45.5703125" style="83" customWidth="1"/>
    <col min="7163" max="7164" width="11.5703125" style="83" customWidth="1"/>
    <col min="7165" max="7165" width="14.28515625" style="83" customWidth="1"/>
    <col min="7166" max="7166" width="15.28515625" style="83" customWidth="1"/>
    <col min="7167" max="7169" width="8.85546875" style="83"/>
    <col min="7170" max="7170" width="43" style="83" customWidth="1"/>
    <col min="7171" max="7417" width="8.85546875" style="83"/>
    <col min="7418" max="7418" width="45.5703125" style="83" customWidth="1"/>
    <col min="7419" max="7420" width="11.5703125" style="83" customWidth="1"/>
    <col min="7421" max="7421" width="14.28515625" style="83" customWidth="1"/>
    <col min="7422" max="7422" width="15.28515625" style="83" customWidth="1"/>
    <col min="7423" max="7425" width="8.85546875" style="83"/>
    <col min="7426" max="7426" width="43" style="83" customWidth="1"/>
    <col min="7427" max="7673" width="8.85546875" style="83"/>
    <col min="7674" max="7674" width="45.5703125" style="83" customWidth="1"/>
    <col min="7675" max="7676" width="11.5703125" style="83" customWidth="1"/>
    <col min="7677" max="7677" width="14.28515625" style="83" customWidth="1"/>
    <col min="7678" max="7678" width="15.28515625" style="83" customWidth="1"/>
    <col min="7679" max="7681" width="8.85546875" style="83"/>
    <col min="7682" max="7682" width="43" style="83" customWidth="1"/>
    <col min="7683" max="7929" width="8.85546875" style="83"/>
    <col min="7930" max="7930" width="45.5703125" style="83" customWidth="1"/>
    <col min="7931" max="7932" width="11.5703125" style="83" customWidth="1"/>
    <col min="7933" max="7933" width="14.28515625" style="83" customWidth="1"/>
    <col min="7934" max="7934" width="15.28515625" style="83" customWidth="1"/>
    <col min="7935" max="7937" width="8.85546875" style="83"/>
    <col min="7938" max="7938" width="43" style="83" customWidth="1"/>
    <col min="7939" max="8185" width="8.85546875" style="83"/>
    <col min="8186" max="8186" width="45.5703125" style="83" customWidth="1"/>
    <col min="8187" max="8188" width="11.5703125" style="83" customWidth="1"/>
    <col min="8189" max="8189" width="14.28515625" style="83" customWidth="1"/>
    <col min="8190" max="8190" width="15.28515625" style="83" customWidth="1"/>
    <col min="8191" max="8193" width="8.85546875" style="83"/>
    <col min="8194" max="8194" width="43" style="83" customWidth="1"/>
    <col min="8195" max="8441" width="8.85546875" style="83"/>
    <col min="8442" max="8442" width="45.5703125" style="83" customWidth="1"/>
    <col min="8443" max="8444" width="11.5703125" style="83" customWidth="1"/>
    <col min="8445" max="8445" width="14.28515625" style="83" customWidth="1"/>
    <col min="8446" max="8446" width="15.28515625" style="83" customWidth="1"/>
    <col min="8447" max="8449" width="8.85546875" style="83"/>
    <col min="8450" max="8450" width="43" style="83" customWidth="1"/>
    <col min="8451" max="8697" width="8.85546875" style="83"/>
    <col min="8698" max="8698" width="45.5703125" style="83" customWidth="1"/>
    <col min="8699" max="8700" width="11.5703125" style="83" customWidth="1"/>
    <col min="8701" max="8701" width="14.28515625" style="83" customWidth="1"/>
    <col min="8702" max="8702" width="15.28515625" style="83" customWidth="1"/>
    <col min="8703" max="8705" width="8.85546875" style="83"/>
    <col min="8706" max="8706" width="43" style="83" customWidth="1"/>
    <col min="8707" max="8953" width="8.85546875" style="83"/>
    <col min="8954" max="8954" width="45.5703125" style="83" customWidth="1"/>
    <col min="8955" max="8956" width="11.5703125" style="83" customWidth="1"/>
    <col min="8957" max="8957" width="14.28515625" style="83" customWidth="1"/>
    <col min="8958" max="8958" width="15.28515625" style="83" customWidth="1"/>
    <col min="8959" max="8961" width="8.85546875" style="83"/>
    <col min="8962" max="8962" width="43" style="83" customWidth="1"/>
    <col min="8963" max="9209" width="8.85546875" style="83"/>
    <col min="9210" max="9210" width="45.5703125" style="83" customWidth="1"/>
    <col min="9211" max="9212" width="11.5703125" style="83" customWidth="1"/>
    <col min="9213" max="9213" width="14.28515625" style="83" customWidth="1"/>
    <col min="9214" max="9214" width="15.28515625" style="83" customWidth="1"/>
    <col min="9215" max="9217" width="8.85546875" style="83"/>
    <col min="9218" max="9218" width="43" style="83" customWidth="1"/>
    <col min="9219" max="9465" width="8.85546875" style="83"/>
    <col min="9466" max="9466" width="45.5703125" style="83" customWidth="1"/>
    <col min="9467" max="9468" width="11.5703125" style="83" customWidth="1"/>
    <col min="9469" max="9469" width="14.28515625" style="83" customWidth="1"/>
    <col min="9470" max="9470" width="15.28515625" style="83" customWidth="1"/>
    <col min="9471" max="9473" width="8.85546875" style="83"/>
    <col min="9474" max="9474" width="43" style="83" customWidth="1"/>
    <col min="9475" max="9721" width="8.85546875" style="83"/>
    <col min="9722" max="9722" width="45.5703125" style="83" customWidth="1"/>
    <col min="9723" max="9724" width="11.5703125" style="83" customWidth="1"/>
    <col min="9725" max="9725" width="14.28515625" style="83" customWidth="1"/>
    <col min="9726" max="9726" width="15.28515625" style="83" customWidth="1"/>
    <col min="9727" max="9729" width="8.85546875" style="83"/>
    <col min="9730" max="9730" width="43" style="83" customWidth="1"/>
    <col min="9731" max="9977" width="8.85546875" style="83"/>
    <col min="9978" max="9978" width="45.5703125" style="83" customWidth="1"/>
    <col min="9979" max="9980" width="11.5703125" style="83" customWidth="1"/>
    <col min="9981" max="9981" width="14.28515625" style="83" customWidth="1"/>
    <col min="9982" max="9982" width="15.28515625" style="83" customWidth="1"/>
    <col min="9983" max="9985" width="8.85546875" style="83"/>
    <col min="9986" max="9986" width="43" style="83" customWidth="1"/>
    <col min="9987" max="10233" width="8.85546875" style="83"/>
    <col min="10234" max="10234" width="45.5703125" style="83" customWidth="1"/>
    <col min="10235" max="10236" width="11.5703125" style="83" customWidth="1"/>
    <col min="10237" max="10237" width="14.28515625" style="83" customWidth="1"/>
    <col min="10238" max="10238" width="15.28515625" style="83" customWidth="1"/>
    <col min="10239" max="10241" width="8.85546875" style="83"/>
    <col min="10242" max="10242" width="43" style="83" customWidth="1"/>
    <col min="10243" max="10489" width="8.85546875" style="83"/>
    <col min="10490" max="10490" width="45.5703125" style="83" customWidth="1"/>
    <col min="10491" max="10492" width="11.5703125" style="83" customWidth="1"/>
    <col min="10493" max="10493" width="14.28515625" style="83" customWidth="1"/>
    <col min="10494" max="10494" width="15.28515625" style="83" customWidth="1"/>
    <col min="10495" max="10497" width="8.85546875" style="83"/>
    <col min="10498" max="10498" width="43" style="83" customWidth="1"/>
    <col min="10499" max="10745" width="8.85546875" style="83"/>
    <col min="10746" max="10746" width="45.5703125" style="83" customWidth="1"/>
    <col min="10747" max="10748" width="11.5703125" style="83" customWidth="1"/>
    <col min="10749" max="10749" width="14.28515625" style="83" customWidth="1"/>
    <col min="10750" max="10750" width="15.28515625" style="83" customWidth="1"/>
    <col min="10751" max="10753" width="8.85546875" style="83"/>
    <col min="10754" max="10754" width="43" style="83" customWidth="1"/>
    <col min="10755" max="11001" width="8.85546875" style="83"/>
    <col min="11002" max="11002" width="45.5703125" style="83" customWidth="1"/>
    <col min="11003" max="11004" width="11.5703125" style="83" customWidth="1"/>
    <col min="11005" max="11005" width="14.28515625" style="83" customWidth="1"/>
    <col min="11006" max="11006" width="15.28515625" style="83" customWidth="1"/>
    <col min="11007" max="11009" width="8.85546875" style="83"/>
    <col min="11010" max="11010" width="43" style="83" customWidth="1"/>
    <col min="11011" max="11257" width="8.85546875" style="83"/>
    <col min="11258" max="11258" width="45.5703125" style="83" customWidth="1"/>
    <col min="11259" max="11260" width="11.5703125" style="83" customWidth="1"/>
    <col min="11261" max="11261" width="14.28515625" style="83" customWidth="1"/>
    <col min="11262" max="11262" width="15.28515625" style="83" customWidth="1"/>
    <col min="11263" max="11265" width="8.85546875" style="83"/>
    <col min="11266" max="11266" width="43" style="83" customWidth="1"/>
    <col min="11267" max="11513" width="8.85546875" style="83"/>
    <col min="11514" max="11514" width="45.5703125" style="83" customWidth="1"/>
    <col min="11515" max="11516" width="11.5703125" style="83" customWidth="1"/>
    <col min="11517" max="11517" width="14.28515625" style="83" customWidth="1"/>
    <col min="11518" max="11518" width="15.28515625" style="83" customWidth="1"/>
    <col min="11519" max="11521" width="8.85546875" style="83"/>
    <col min="11522" max="11522" width="43" style="83" customWidth="1"/>
    <col min="11523" max="11769" width="8.85546875" style="83"/>
    <col min="11770" max="11770" width="45.5703125" style="83" customWidth="1"/>
    <col min="11771" max="11772" width="11.5703125" style="83" customWidth="1"/>
    <col min="11773" max="11773" width="14.28515625" style="83" customWidth="1"/>
    <col min="11774" max="11774" width="15.28515625" style="83" customWidth="1"/>
    <col min="11775" max="11777" width="8.85546875" style="83"/>
    <col min="11778" max="11778" width="43" style="83" customWidth="1"/>
    <col min="11779" max="12025" width="8.85546875" style="83"/>
    <col min="12026" max="12026" width="45.5703125" style="83" customWidth="1"/>
    <col min="12027" max="12028" width="11.5703125" style="83" customWidth="1"/>
    <col min="12029" max="12029" width="14.28515625" style="83" customWidth="1"/>
    <col min="12030" max="12030" width="15.28515625" style="83" customWidth="1"/>
    <col min="12031" max="12033" width="8.85546875" style="83"/>
    <col min="12034" max="12034" width="43" style="83" customWidth="1"/>
    <col min="12035" max="12281" width="8.85546875" style="83"/>
    <col min="12282" max="12282" width="45.5703125" style="83" customWidth="1"/>
    <col min="12283" max="12284" width="11.5703125" style="83" customWidth="1"/>
    <col min="12285" max="12285" width="14.28515625" style="83" customWidth="1"/>
    <col min="12286" max="12286" width="15.28515625" style="83" customWidth="1"/>
    <col min="12287" max="12289" width="8.85546875" style="83"/>
    <col min="12290" max="12290" width="43" style="83" customWidth="1"/>
    <col min="12291" max="12537" width="8.85546875" style="83"/>
    <col min="12538" max="12538" width="45.5703125" style="83" customWidth="1"/>
    <col min="12539" max="12540" width="11.5703125" style="83" customWidth="1"/>
    <col min="12541" max="12541" width="14.28515625" style="83" customWidth="1"/>
    <col min="12542" max="12542" width="15.28515625" style="83" customWidth="1"/>
    <col min="12543" max="12545" width="8.85546875" style="83"/>
    <col min="12546" max="12546" width="43" style="83" customWidth="1"/>
    <col min="12547" max="12793" width="8.85546875" style="83"/>
    <col min="12794" max="12794" width="45.5703125" style="83" customWidth="1"/>
    <col min="12795" max="12796" width="11.5703125" style="83" customWidth="1"/>
    <col min="12797" max="12797" width="14.28515625" style="83" customWidth="1"/>
    <col min="12798" max="12798" width="15.28515625" style="83" customWidth="1"/>
    <col min="12799" max="12801" width="8.85546875" style="83"/>
    <col min="12802" max="12802" width="43" style="83" customWidth="1"/>
    <col min="12803" max="13049" width="8.85546875" style="83"/>
    <col min="13050" max="13050" width="45.5703125" style="83" customWidth="1"/>
    <col min="13051" max="13052" width="11.5703125" style="83" customWidth="1"/>
    <col min="13053" max="13053" width="14.28515625" style="83" customWidth="1"/>
    <col min="13054" max="13054" width="15.28515625" style="83" customWidth="1"/>
    <col min="13055" max="13057" width="8.85546875" style="83"/>
    <col min="13058" max="13058" width="43" style="83" customWidth="1"/>
    <col min="13059" max="13305" width="8.85546875" style="83"/>
    <col min="13306" max="13306" width="45.5703125" style="83" customWidth="1"/>
    <col min="13307" max="13308" width="11.5703125" style="83" customWidth="1"/>
    <col min="13309" max="13309" width="14.28515625" style="83" customWidth="1"/>
    <col min="13310" max="13310" width="15.28515625" style="83" customWidth="1"/>
    <col min="13311" max="13313" width="8.85546875" style="83"/>
    <col min="13314" max="13314" width="43" style="83" customWidth="1"/>
    <col min="13315" max="13561" width="8.85546875" style="83"/>
    <col min="13562" max="13562" width="45.5703125" style="83" customWidth="1"/>
    <col min="13563" max="13564" width="11.5703125" style="83" customWidth="1"/>
    <col min="13565" max="13565" width="14.28515625" style="83" customWidth="1"/>
    <col min="13566" max="13566" width="15.28515625" style="83" customWidth="1"/>
    <col min="13567" max="13569" width="8.85546875" style="83"/>
    <col min="13570" max="13570" width="43" style="83" customWidth="1"/>
    <col min="13571" max="13817" width="8.85546875" style="83"/>
    <col min="13818" max="13818" width="45.5703125" style="83" customWidth="1"/>
    <col min="13819" max="13820" width="11.5703125" style="83" customWidth="1"/>
    <col min="13821" max="13821" width="14.28515625" style="83" customWidth="1"/>
    <col min="13822" max="13822" width="15.28515625" style="83" customWidth="1"/>
    <col min="13823" max="13825" width="8.85546875" style="83"/>
    <col min="13826" max="13826" width="43" style="83" customWidth="1"/>
    <col min="13827" max="14073" width="8.85546875" style="83"/>
    <col min="14074" max="14074" width="45.5703125" style="83" customWidth="1"/>
    <col min="14075" max="14076" width="11.5703125" style="83" customWidth="1"/>
    <col min="14077" max="14077" width="14.28515625" style="83" customWidth="1"/>
    <col min="14078" max="14078" width="15.28515625" style="83" customWidth="1"/>
    <col min="14079" max="14081" width="8.85546875" style="83"/>
    <col min="14082" max="14082" width="43" style="83" customWidth="1"/>
    <col min="14083" max="14329" width="8.85546875" style="83"/>
    <col min="14330" max="14330" width="45.5703125" style="83" customWidth="1"/>
    <col min="14331" max="14332" width="11.5703125" style="83" customWidth="1"/>
    <col min="14333" max="14333" width="14.28515625" style="83" customWidth="1"/>
    <col min="14334" max="14334" width="15.28515625" style="83" customWidth="1"/>
    <col min="14335" max="14337" width="8.85546875" style="83"/>
    <col min="14338" max="14338" width="43" style="83" customWidth="1"/>
    <col min="14339" max="14585" width="8.85546875" style="83"/>
    <col min="14586" max="14586" width="45.5703125" style="83" customWidth="1"/>
    <col min="14587" max="14588" width="11.5703125" style="83" customWidth="1"/>
    <col min="14589" max="14589" width="14.28515625" style="83" customWidth="1"/>
    <col min="14590" max="14590" width="15.28515625" style="83" customWidth="1"/>
    <col min="14591" max="14593" width="8.85546875" style="83"/>
    <col min="14594" max="14594" width="43" style="83" customWidth="1"/>
    <col min="14595" max="14841" width="8.85546875" style="83"/>
    <col min="14842" max="14842" width="45.5703125" style="83" customWidth="1"/>
    <col min="14843" max="14844" width="11.5703125" style="83" customWidth="1"/>
    <col min="14845" max="14845" width="14.28515625" style="83" customWidth="1"/>
    <col min="14846" max="14846" width="15.28515625" style="83" customWidth="1"/>
    <col min="14847" max="14849" width="8.85546875" style="83"/>
    <col min="14850" max="14850" width="43" style="83" customWidth="1"/>
    <col min="14851" max="15097" width="8.85546875" style="83"/>
    <col min="15098" max="15098" width="45.5703125" style="83" customWidth="1"/>
    <col min="15099" max="15100" width="11.5703125" style="83" customWidth="1"/>
    <col min="15101" max="15101" width="14.28515625" style="83" customWidth="1"/>
    <col min="15102" max="15102" width="15.28515625" style="83" customWidth="1"/>
    <col min="15103" max="15105" width="8.85546875" style="83"/>
    <col min="15106" max="15106" width="43" style="83" customWidth="1"/>
    <col min="15107" max="15353" width="8.85546875" style="83"/>
    <col min="15354" max="15354" width="45.5703125" style="83" customWidth="1"/>
    <col min="15355" max="15356" width="11.5703125" style="83" customWidth="1"/>
    <col min="15357" max="15357" width="14.28515625" style="83" customWidth="1"/>
    <col min="15358" max="15358" width="15.28515625" style="83" customWidth="1"/>
    <col min="15359" max="15361" width="8.85546875" style="83"/>
    <col min="15362" max="15362" width="43" style="83" customWidth="1"/>
    <col min="15363" max="15609" width="8.85546875" style="83"/>
    <col min="15610" max="15610" width="45.5703125" style="83" customWidth="1"/>
    <col min="15611" max="15612" width="11.5703125" style="83" customWidth="1"/>
    <col min="15613" max="15613" width="14.28515625" style="83" customWidth="1"/>
    <col min="15614" max="15614" width="15.28515625" style="83" customWidth="1"/>
    <col min="15615" max="15617" width="8.85546875" style="83"/>
    <col min="15618" max="15618" width="43" style="83" customWidth="1"/>
    <col min="15619" max="15865" width="8.85546875" style="83"/>
    <col min="15866" max="15866" width="45.5703125" style="83" customWidth="1"/>
    <col min="15867" max="15868" width="11.5703125" style="83" customWidth="1"/>
    <col min="15869" max="15869" width="14.28515625" style="83" customWidth="1"/>
    <col min="15870" max="15870" width="15.28515625" style="83" customWidth="1"/>
    <col min="15871" max="15873" width="8.85546875" style="83"/>
    <col min="15874" max="15874" width="43" style="83" customWidth="1"/>
    <col min="15875" max="16121" width="8.85546875" style="83"/>
    <col min="16122" max="16122" width="45.5703125" style="83" customWidth="1"/>
    <col min="16123" max="16124" width="11.5703125" style="83" customWidth="1"/>
    <col min="16125" max="16125" width="14.28515625" style="83" customWidth="1"/>
    <col min="16126" max="16126" width="15.28515625" style="83" customWidth="1"/>
    <col min="16127" max="16129" width="8.85546875" style="83"/>
    <col min="16130" max="16130" width="43" style="83" customWidth="1"/>
    <col min="16131" max="16384" width="8.85546875" style="83"/>
  </cols>
  <sheetData>
    <row r="1" spans="1:5" s="7" customFormat="1" ht="41.25" customHeight="1" x14ac:dyDescent="0.25">
      <c r="A1" s="183" t="s">
        <v>150</v>
      </c>
      <c r="B1" s="183"/>
      <c r="C1" s="183"/>
      <c r="D1" s="183"/>
      <c r="E1" s="183"/>
    </row>
    <row r="2" spans="1:5" s="7" customFormat="1" ht="21.75" customHeight="1" x14ac:dyDescent="0.3">
      <c r="A2" s="184" t="s">
        <v>51</v>
      </c>
      <c r="B2" s="184"/>
      <c r="C2" s="184"/>
      <c r="D2" s="184"/>
      <c r="E2" s="184"/>
    </row>
    <row r="3" spans="1:5" s="9" customFormat="1" ht="12" customHeight="1" thickBot="1" x14ac:dyDescent="0.25">
      <c r="A3" s="19"/>
      <c r="B3" s="19"/>
      <c r="C3" s="19"/>
      <c r="D3" s="19"/>
      <c r="E3" s="19"/>
    </row>
    <row r="4" spans="1:5" s="9" customFormat="1" ht="21" customHeight="1" x14ac:dyDescent="0.2">
      <c r="A4" s="185"/>
      <c r="B4" s="187" t="s">
        <v>161</v>
      </c>
      <c r="C4" s="187" t="s">
        <v>162</v>
      </c>
      <c r="D4" s="189" t="s">
        <v>39</v>
      </c>
      <c r="E4" s="190"/>
    </row>
    <row r="5" spans="1:5" s="9" customFormat="1" ht="45" customHeight="1" x14ac:dyDescent="0.2">
      <c r="A5" s="186"/>
      <c r="B5" s="188"/>
      <c r="C5" s="188"/>
      <c r="D5" s="20" t="s">
        <v>40</v>
      </c>
      <c r="E5" s="75" t="s">
        <v>5</v>
      </c>
    </row>
    <row r="6" spans="1:5" s="82" customFormat="1" ht="34.5" customHeight="1" x14ac:dyDescent="0.2">
      <c r="A6" s="21" t="s">
        <v>41</v>
      </c>
      <c r="B6" s="62">
        <f>SUM(B7:B25)</f>
        <v>3171</v>
      </c>
      <c r="C6" s="76">
        <f>SUM(C7:C25)</f>
        <v>2694</v>
      </c>
      <c r="D6" s="77">
        <f>C6-B6</f>
        <v>-477</v>
      </c>
      <c r="E6" s="22">
        <f>ROUND(C6/B6*100,1)</f>
        <v>85</v>
      </c>
    </row>
    <row r="7" spans="1:5" ht="39.75" customHeight="1" x14ac:dyDescent="0.2">
      <c r="A7" s="23" t="s">
        <v>52</v>
      </c>
      <c r="B7" s="71">
        <v>193</v>
      </c>
      <c r="C7" s="71">
        <v>0</v>
      </c>
      <c r="D7" s="78">
        <f t="shared" ref="D7:D25" si="0">C7-B7</f>
        <v>-193</v>
      </c>
      <c r="E7" s="24">
        <f t="shared" ref="E7:E25" si="1">ROUND(C7/B7*100,1)</f>
        <v>0</v>
      </c>
    </row>
    <row r="8" spans="1:5" ht="44.25" customHeight="1" x14ac:dyDescent="0.2">
      <c r="A8" s="23" t="s">
        <v>53</v>
      </c>
      <c r="B8" s="71">
        <v>0</v>
      </c>
      <c r="C8" s="71">
        <v>0</v>
      </c>
      <c r="D8" s="78">
        <f t="shared" si="0"/>
        <v>0</v>
      </c>
      <c r="E8" s="24" t="s">
        <v>154</v>
      </c>
    </row>
    <row r="9" spans="1:5" s="84" customFormat="1" ht="27" customHeight="1" x14ac:dyDescent="0.2">
      <c r="A9" s="23" t="s">
        <v>54</v>
      </c>
      <c r="B9" s="71">
        <v>39</v>
      </c>
      <c r="C9" s="71">
        <v>46</v>
      </c>
      <c r="D9" s="78">
        <f t="shared" si="0"/>
        <v>7</v>
      </c>
      <c r="E9" s="24">
        <f t="shared" si="1"/>
        <v>117.9</v>
      </c>
    </row>
    <row r="10" spans="1:5" ht="43.5" customHeight="1" x14ac:dyDescent="0.2">
      <c r="A10" s="23" t="s">
        <v>55</v>
      </c>
      <c r="B10" s="71">
        <v>0</v>
      </c>
      <c r="C10" s="71">
        <v>0</v>
      </c>
      <c r="D10" s="78">
        <f t="shared" si="0"/>
        <v>0</v>
      </c>
      <c r="E10" s="24" t="s">
        <v>154</v>
      </c>
    </row>
    <row r="11" spans="1:5" ht="42" customHeight="1" x14ac:dyDescent="0.2">
      <c r="A11" s="23" t="s">
        <v>56</v>
      </c>
      <c r="B11" s="71">
        <v>0</v>
      </c>
      <c r="C11" s="71">
        <v>0</v>
      </c>
      <c r="D11" s="78">
        <f t="shared" si="0"/>
        <v>0</v>
      </c>
      <c r="E11" s="24" t="s">
        <v>154</v>
      </c>
    </row>
    <row r="12" spans="1:5" ht="19.5" customHeight="1" x14ac:dyDescent="0.2">
      <c r="A12" s="23" t="s">
        <v>57</v>
      </c>
      <c r="B12" s="71">
        <v>19</v>
      </c>
      <c r="C12" s="71">
        <v>1</v>
      </c>
      <c r="D12" s="78">
        <f t="shared" si="0"/>
        <v>-18</v>
      </c>
      <c r="E12" s="24">
        <f t="shared" si="1"/>
        <v>5.3</v>
      </c>
    </row>
    <row r="13" spans="1:5" ht="41.25" customHeight="1" x14ac:dyDescent="0.2">
      <c r="A13" s="23" t="s">
        <v>58</v>
      </c>
      <c r="B13" s="71">
        <v>4</v>
      </c>
      <c r="C13" s="71">
        <v>17</v>
      </c>
      <c r="D13" s="78">
        <f t="shared" si="0"/>
        <v>13</v>
      </c>
      <c r="E13" s="24" t="s">
        <v>163</v>
      </c>
    </row>
    <row r="14" spans="1:5" ht="41.25" customHeight="1" x14ac:dyDescent="0.2">
      <c r="A14" s="23" t="s">
        <v>59</v>
      </c>
      <c r="B14" s="71">
        <v>1</v>
      </c>
      <c r="C14" s="71">
        <v>21</v>
      </c>
      <c r="D14" s="78">
        <f t="shared" si="0"/>
        <v>20</v>
      </c>
      <c r="E14" s="24" t="s">
        <v>164</v>
      </c>
    </row>
    <row r="15" spans="1:5" ht="42" customHeight="1" x14ac:dyDescent="0.2">
      <c r="A15" s="23" t="s">
        <v>60</v>
      </c>
      <c r="B15" s="71">
        <v>0</v>
      </c>
      <c r="C15" s="71">
        <v>0</v>
      </c>
      <c r="D15" s="78">
        <f t="shared" si="0"/>
        <v>0</v>
      </c>
      <c r="E15" s="24" t="s">
        <v>154</v>
      </c>
    </row>
    <row r="16" spans="1:5" ht="23.25" customHeight="1" x14ac:dyDescent="0.2">
      <c r="A16" s="23" t="s">
        <v>61</v>
      </c>
      <c r="B16" s="71">
        <v>101</v>
      </c>
      <c r="C16" s="71">
        <v>0</v>
      </c>
      <c r="D16" s="78">
        <f t="shared" si="0"/>
        <v>-101</v>
      </c>
      <c r="E16" s="24">
        <f t="shared" si="1"/>
        <v>0</v>
      </c>
    </row>
    <row r="17" spans="1:5" ht="22.5" customHeight="1" x14ac:dyDescent="0.2">
      <c r="A17" s="23" t="s">
        <v>62</v>
      </c>
      <c r="B17" s="72">
        <v>4</v>
      </c>
      <c r="C17" s="72">
        <v>3</v>
      </c>
      <c r="D17" s="78">
        <f t="shared" si="0"/>
        <v>-1</v>
      </c>
      <c r="E17" s="24">
        <f t="shared" si="1"/>
        <v>75</v>
      </c>
    </row>
    <row r="18" spans="1:5" ht="22.5" customHeight="1" x14ac:dyDescent="0.2">
      <c r="A18" s="23" t="s">
        <v>63</v>
      </c>
      <c r="B18" s="71">
        <v>0</v>
      </c>
      <c r="C18" s="71">
        <v>6</v>
      </c>
      <c r="D18" s="78">
        <f t="shared" si="0"/>
        <v>6</v>
      </c>
      <c r="E18" s="24" t="s">
        <v>154</v>
      </c>
    </row>
    <row r="19" spans="1:5" ht="38.25" customHeight="1" x14ac:dyDescent="0.2">
      <c r="A19" s="23" t="s">
        <v>64</v>
      </c>
      <c r="B19" s="71">
        <v>191</v>
      </c>
      <c r="C19" s="71">
        <v>76</v>
      </c>
      <c r="D19" s="78">
        <f t="shared" si="0"/>
        <v>-115</v>
      </c>
      <c r="E19" s="24">
        <f t="shared" si="1"/>
        <v>39.799999999999997</v>
      </c>
    </row>
    <row r="20" spans="1:5" ht="35.25" customHeight="1" x14ac:dyDescent="0.2">
      <c r="A20" s="23" t="s">
        <v>65</v>
      </c>
      <c r="B20" s="71">
        <v>5</v>
      </c>
      <c r="C20" s="71">
        <v>63</v>
      </c>
      <c r="D20" s="78">
        <f t="shared" si="0"/>
        <v>58</v>
      </c>
      <c r="E20" s="24" t="s">
        <v>165</v>
      </c>
    </row>
    <row r="21" spans="1:5" ht="41.25" customHeight="1" x14ac:dyDescent="0.2">
      <c r="A21" s="23" t="s">
        <v>66</v>
      </c>
      <c r="B21" s="71">
        <v>1431</v>
      </c>
      <c r="C21" s="71">
        <v>594</v>
      </c>
      <c r="D21" s="78">
        <f t="shared" si="0"/>
        <v>-837</v>
      </c>
      <c r="E21" s="24">
        <f t="shared" si="1"/>
        <v>41.5</v>
      </c>
    </row>
    <row r="22" spans="1:5" ht="19.5" customHeight="1" x14ac:dyDescent="0.2">
      <c r="A22" s="23" t="s">
        <v>67</v>
      </c>
      <c r="B22" s="71">
        <v>32</v>
      </c>
      <c r="C22" s="71">
        <v>23</v>
      </c>
      <c r="D22" s="78">
        <f t="shared" si="0"/>
        <v>-9</v>
      </c>
      <c r="E22" s="24">
        <f t="shared" si="1"/>
        <v>71.900000000000006</v>
      </c>
    </row>
    <row r="23" spans="1:5" ht="39" customHeight="1" x14ac:dyDescent="0.2">
      <c r="A23" s="23" t="s">
        <v>68</v>
      </c>
      <c r="B23" s="71">
        <v>1121</v>
      </c>
      <c r="C23" s="71">
        <v>1842</v>
      </c>
      <c r="D23" s="78">
        <f t="shared" si="0"/>
        <v>721</v>
      </c>
      <c r="E23" s="24" t="s">
        <v>166</v>
      </c>
    </row>
    <row r="24" spans="1:5" ht="38.25" customHeight="1" x14ac:dyDescent="0.2">
      <c r="A24" s="23" t="s">
        <v>69</v>
      </c>
      <c r="B24" s="71">
        <v>28</v>
      </c>
      <c r="C24" s="71">
        <v>2</v>
      </c>
      <c r="D24" s="78">
        <f t="shared" si="0"/>
        <v>-26</v>
      </c>
      <c r="E24" s="24">
        <f t="shared" si="1"/>
        <v>7.1</v>
      </c>
    </row>
    <row r="25" spans="1:5" ht="22.5" customHeight="1" thickBot="1" x14ac:dyDescent="0.25">
      <c r="A25" s="25" t="s">
        <v>70</v>
      </c>
      <c r="B25" s="71">
        <v>2</v>
      </c>
      <c r="C25" s="71">
        <v>0</v>
      </c>
      <c r="D25" s="78">
        <f t="shared" si="0"/>
        <v>-2</v>
      </c>
      <c r="E25" s="24">
        <f t="shared" si="1"/>
        <v>0</v>
      </c>
    </row>
    <row r="26" spans="1:5" x14ac:dyDescent="0.2">
      <c r="A26" s="18"/>
      <c r="B26" s="18"/>
      <c r="C26" s="18"/>
      <c r="D26" s="18"/>
      <c r="E26" s="18"/>
    </row>
    <row r="27" spans="1:5" x14ac:dyDescent="0.2">
      <c r="A27" s="18"/>
      <c r="B27" s="18"/>
      <c r="C27" s="18"/>
      <c r="D27" s="18"/>
      <c r="E27" s="18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21"/>
  <sheetViews>
    <sheetView view="pageBreakPreview" zoomScale="80" zoomScaleNormal="75" zoomScaleSheetLayoutView="80" workbookViewId="0">
      <selection activeCell="A4" sqref="A4:A5"/>
    </sheetView>
  </sheetViews>
  <sheetFormatPr defaultColWidth="8.85546875" defaultRowHeight="12.75" x14ac:dyDescent="0.2"/>
  <cols>
    <col min="1" max="1" width="52.85546875" style="17" customWidth="1"/>
    <col min="2" max="2" width="16.7109375" style="17" customWidth="1"/>
    <col min="3" max="3" width="17.140625" style="17" customWidth="1"/>
    <col min="4" max="4" width="22" style="17" customWidth="1"/>
    <col min="5" max="5" width="21.5703125" style="17" customWidth="1"/>
    <col min="6" max="253" width="8.85546875" style="83"/>
    <col min="254" max="254" width="52.85546875" style="83" customWidth="1"/>
    <col min="255" max="255" width="21.28515625" style="83" customWidth="1"/>
    <col min="256" max="257" width="22" style="83" customWidth="1"/>
    <col min="258" max="258" width="21.5703125" style="83" customWidth="1"/>
    <col min="259" max="259" width="8.85546875" style="83"/>
    <col min="260" max="260" width="10.85546875" style="83" bestFit="1" customWidth="1"/>
    <col min="261" max="509" width="8.85546875" style="83"/>
    <col min="510" max="510" width="52.85546875" style="83" customWidth="1"/>
    <col min="511" max="511" width="21.28515625" style="83" customWidth="1"/>
    <col min="512" max="513" width="22" style="83" customWidth="1"/>
    <col min="514" max="514" width="21.5703125" style="83" customWidth="1"/>
    <col min="515" max="515" width="8.85546875" style="83"/>
    <col min="516" max="516" width="10.85546875" style="83" bestFit="1" customWidth="1"/>
    <col min="517" max="765" width="8.85546875" style="83"/>
    <col min="766" max="766" width="52.85546875" style="83" customWidth="1"/>
    <col min="767" max="767" width="21.28515625" style="83" customWidth="1"/>
    <col min="768" max="769" width="22" style="83" customWidth="1"/>
    <col min="770" max="770" width="21.5703125" style="83" customWidth="1"/>
    <col min="771" max="771" width="8.85546875" style="83"/>
    <col min="772" max="772" width="10.85546875" style="83" bestFit="1" customWidth="1"/>
    <col min="773" max="1021" width="8.85546875" style="83"/>
    <col min="1022" max="1022" width="52.85546875" style="83" customWidth="1"/>
    <col min="1023" max="1023" width="21.28515625" style="83" customWidth="1"/>
    <col min="1024" max="1025" width="22" style="83" customWidth="1"/>
    <col min="1026" max="1026" width="21.5703125" style="83" customWidth="1"/>
    <col min="1027" max="1027" width="8.85546875" style="83"/>
    <col min="1028" max="1028" width="10.85546875" style="83" bestFit="1" customWidth="1"/>
    <col min="1029" max="1277" width="8.85546875" style="83"/>
    <col min="1278" max="1278" width="52.85546875" style="83" customWidth="1"/>
    <col min="1279" max="1279" width="21.28515625" style="83" customWidth="1"/>
    <col min="1280" max="1281" width="22" style="83" customWidth="1"/>
    <col min="1282" max="1282" width="21.5703125" style="83" customWidth="1"/>
    <col min="1283" max="1283" width="8.85546875" style="83"/>
    <col min="1284" max="1284" width="10.85546875" style="83" bestFit="1" customWidth="1"/>
    <col min="1285" max="1533" width="8.85546875" style="83"/>
    <col min="1534" max="1534" width="52.85546875" style="83" customWidth="1"/>
    <col min="1535" max="1535" width="21.28515625" style="83" customWidth="1"/>
    <col min="1536" max="1537" width="22" style="83" customWidth="1"/>
    <col min="1538" max="1538" width="21.5703125" style="83" customWidth="1"/>
    <col min="1539" max="1539" width="8.85546875" style="83"/>
    <col min="1540" max="1540" width="10.85546875" style="83" bestFit="1" customWidth="1"/>
    <col min="1541" max="1789" width="8.85546875" style="83"/>
    <col min="1790" max="1790" width="52.85546875" style="83" customWidth="1"/>
    <col min="1791" max="1791" width="21.28515625" style="83" customWidth="1"/>
    <col min="1792" max="1793" width="22" style="83" customWidth="1"/>
    <col min="1794" max="1794" width="21.5703125" style="83" customWidth="1"/>
    <col min="1795" max="1795" width="8.85546875" style="83"/>
    <col min="1796" max="1796" width="10.85546875" style="83" bestFit="1" customWidth="1"/>
    <col min="1797" max="2045" width="8.85546875" style="83"/>
    <col min="2046" max="2046" width="52.85546875" style="83" customWidth="1"/>
    <col min="2047" max="2047" width="21.28515625" style="83" customWidth="1"/>
    <col min="2048" max="2049" width="22" style="83" customWidth="1"/>
    <col min="2050" max="2050" width="21.5703125" style="83" customWidth="1"/>
    <col min="2051" max="2051" width="8.85546875" style="83"/>
    <col min="2052" max="2052" width="10.85546875" style="83" bestFit="1" customWidth="1"/>
    <col min="2053" max="2301" width="8.85546875" style="83"/>
    <col min="2302" max="2302" width="52.85546875" style="83" customWidth="1"/>
    <col min="2303" max="2303" width="21.28515625" style="83" customWidth="1"/>
    <col min="2304" max="2305" width="22" style="83" customWidth="1"/>
    <col min="2306" max="2306" width="21.5703125" style="83" customWidth="1"/>
    <col min="2307" max="2307" width="8.85546875" style="83"/>
    <col min="2308" max="2308" width="10.85546875" style="83" bestFit="1" customWidth="1"/>
    <col min="2309" max="2557" width="8.85546875" style="83"/>
    <col min="2558" max="2558" width="52.85546875" style="83" customWidth="1"/>
    <col min="2559" max="2559" width="21.28515625" style="83" customWidth="1"/>
    <col min="2560" max="2561" width="22" style="83" customWidth="1"/>
    <col min="2562" max="2562" width="21.5703125" style="83" customWidth="1"/>
    <col min="2563" max="2563" width="8.85546875" style="83"/>
    <col min="2564" max="2564" width="10.85546875" style="83" bestFit="1" customWidth="1"/>
    <col min="2565" max="2813" width="8.85546875" style="83"/>
    <col min="2814" max="2814" width="52.85546875" style="83" customWidth="1"/>
    <col min="2815" max="2815" width="21.28515625" style="83" customWidth="1"/>
    <col min="2816" max="2817" width="22" style="83" customWidth="1"/>
    <col min="2818" max="2818" width="21.5703125" style="83" customWidth="1"/>
    <col min="2819" max="2819" width="8.85546875" style="83"/>
    <col min="2820" max="2820" width="10.85546875" style="83" bestFit="1" customWidth="1"/>
    <col min="2821" max="3069" width="8.85546875" style="83"/>
    <col min="3070" max="3070" width="52.85546875" style="83" customWidth="1"/>
    <col min="3071" max="3071" width="21.28515625" style="83" customWidth="1"/>
    <col min="3072" max="3073" width="22" style="83" customWidth="1"/>
    <col min="3074" max="3074" width="21.5703125" style="83" customWidth="1"/>
    <col min="3075" max="3075" width="8.85546875" style="83"/>
    <col min="3076" max="3076" width="10.85546875" style="83" bestFit="1" customWidth="1"/>
    <col min="3077" max="3325" width="8.85546875" style="83"/>
    <col min="3326" max="3326" width="52.85546875" style="83" customWidth="1"/>
    <col min="3327" max="3327" width="21.28515625" style="83" customWidth="1"/>
    <col min="3328" max="3329" width="22" style="83" customWidth="1"/>
    <col min="3330" max="3330" width="21.5703125" style="83" customWidth="1"/>
    <col min="3331" max="3331" width="8.85546875" style="83"/>
    <col min="3332" max="3332" width="10.85546875" style="83" bestFit="1" customWidth="1"/>
    <col min="3333" max="3581" width="8.85546875" style="83"/>
    <col min="3582" max="3582" width="52.85546875" style="83" customWidth="1"/>
    <col min="3583" max="3583" width="21.28515625" style="83" customWidth="1"/>
    <col min="3584" max="3585" width="22" style="83" customWidth="1"/>
    <col min="3586" max="3586" width="21.5703125" style="83" customWidth="1"/>
    <col min="3587" max="3587" width="8.85546875" style="83"/>
    <col min="3588" max="3588" width="10.85546875" style="83" bestFit="1" customWidth="1"/>
    <col min="3589" max="3837" width="8.85546875" style="83"/>
    <col min="3838" max="3838" width="52.85546875" style="83" customWidth="1"/>
    <col min="3839" max="3839" width="21.28515625" style="83" customWidth="1"/>
    <col min="3840" max="3841" width="22" style="83" customWidth="1"/>
    <col min="3842" max="3842" width="21.5703125" style="83" customWidth="1"/>
    <col min="3843" max="3843" width="8.85546875" style="83"/>
    <col min="3844" max="3844" width="10.85546875" style="83" bestFit="1" customWidth="1"/>
    <col min="3845" max="4093" width="8.85546875" style="83"/>
    <col min="4094" max="4094" width="52.85546875" style="83" customWidth="1"/>
    <col min="4095" max="4095" width="21.28515625" style="83" customWidth="1"/>
    <col min="4096" max="4097" width="22" style="83" customWidth="1"/>
    <col min="4098" max="4098" width="21.5703125" style="83" customWidth="1"/>
    <col min="4099" max="4099" width="8.85546875" style="83"/>
    <col min="4100" max="4100" width="10.85546875" style="83" bestFit="1" customWidth="1"/>
    <col min="4101" max="4349" width="8.85546875" style="83"/>
    <col min="4350" max="4350" width="52.85546875" style="83" customWidth="1"/>
    <col min="4351" max="4351" width="21.28515625" style="83" customWidth="1"/>
    <col min="4352" max="4353" width="22" style="83" customWidth="1"/>
    <col min="4354" max="4354" width="21.5703125" style="83" customWidth="1"/>
    <col min="4355" max="4355" width="8.85546875" style="83"/>
    <col min="4356" max="4356" width="10.85546875" style="83" bestFit="1" customWidth="1"/>
    <col min="4357" max="4605" width="8.85546875" style="83"/>
    <col min="4606" max="4606" width="52.85546875" style="83" customWidth="1"/>
    <col min="4607" max="4607" width="21.28515625" style="83" customWidth="1"/>
    <col min="4608" max="4609" width="22" style="83" customWidth="1"/>
    <col min="4610" max="4610" width="21.5703125" style="83" customWidth="1"/>
    <col min="4611" max="4611" width="8.85546875" style="83"/>
    <col min="4612" max="4612" width="10.85546875" style="83" bestFit="1" customWidth="1"/>
    <col min="4613" max="4861" width="8.85546875" style="83"/>
    <col min="4862" max="4862" width="52.85546875" style="83" customWidth="1"/>
    <col min="4863" max="4863" width="21.28515625" style="83" customWidth="1"/>
    <col min="4864" max="4865" width="22" style="83" customWidth="1"/>
    <col min="4866" max="4866" width="21.5703125" style="83" customWidth="1"/>
    <col min="4867" max="4867" width="8.85546875" style="83"/>
    <col min="4868" max="4868" width="10.85546875" style="83" bestFit="1" customWidth="1"/>
    <col min="4869" max="5117" width="8.85546875" style="83"/>
    <col min="5118" max="5118" width="52.85546875" style="83" customWidth="1"/>
    <col min="5119" max="5119" width="21.28515625" style="83" customWidth="1"/>
    <col min="5120" max="5121" width="22" style="83" customWidth="1"/>
    <col min="5122" max="5122" width="21.5703125" style="83" customWidth="1"/>
    <col min="5123" max="5123" width="8.85546875" style="83"/>
    <col min="5124" max="5124" width="10.85546875" style="83" bestFit="1" customWidth="1"/>
    <col min="5125" max="5373" width="8.85546875" style="83"/>
    <col min="5374" max="5374" width="52.85546875" style="83" customWidth="1"/>
    <col min="5375" max="5375" width="21.28515625" style="83" customWidth="1"/>
    <col min="5376" max="5377" width="22" style="83" customWidth="1"/>
    <col min="5378" max="5378" width="21.5703125" style="83" customWidth="1"/>
    <col min="5379" max="5379" width="8.85546875" style="83"/>
    <col min="5380" max="5380" width="10.85546875" style="83" bestFit="1" customWidth="1"/>
    <col min="5381" max="5629" width="8.85546875" style="83"/>
    <col min="5630" max="5630" width="52.85546875" style="83" customWidth="1"/>
    <col min="5631" max="5631" width="21.28515625" style="83" customWidth="1"/>
    <col min="5632" max="5633" width="22" style="83" customWidth="1"/>
    <col min="5634" max="5634" width="21.5703125" style="83" customWidth="1"/>
    <col min="5635" max="5635" width="8.85546875" style="83"/>
    <col min="5636" max="5636" width="10.85546875" style="83" bestFit="1" customWidth="1"/>
    <col min="5637" max="5885" width="8.85546875" style="83"/>
    <col min="5886" max="5886" width="52.85546875" style="83" customWidth="1"/>
    <col min="5887" max="5887" width="21.28515625" style="83" customWidth="1"/>
    <col min="5888" max="5889" width="22" style="83" customWidth="1"/>
    <col min="5890" max="5890" width="21.5703125" style="83" customWidth="1"/>
    <col min="5891" max="5891" width="8.85546875" style="83"/>
    <col min="5892" max="5892" width="10.85546875" style="83" bestFit="1" customWidth="1"/>
    <col min="5893" max="6141" width="8.85546875" style="83"/>
    <col min="6142" max="6142" width="52.85546875" style="83" customWidth="1"/>
    <col min="6143" max="6143" width="21.28515625" style="83" customWidth="1"/>
    <col min="6144" max="6145" width="22" style="83" customWidth="1"/>
    <col min="6146" max="6146" width="21.5703125" style="83" customWidth="1"/>
    <col min="6147" max="6147" width="8.85546875" style="83"/>
    <col min="6148" max="6148" width="10.85546875" style="83" bestFit="1" customWidth="1"/>
    <col min="6149" max="6397" width="8.85546875" style="83"/>
    <col min="6398" max="6398" width="52.85546875" style="83" customWidth="1"/>
    <col min="6399" max="6399" width="21.28515625" style="83" customWidth="1"/>
    <col min="6400" max="6401" width="22" style="83" customWidth="1"/>
    <col min="6402" max="6402" width="21.5703125" style="83" customWidth="1"/>
    <col min="6403" max="6403" width="8.85546875" style="83"/>
    <col min="6404" max="6404" width="10.85546875" style="83" bestFit="1" customWidth="1"/>
    <col min="6405" max="6653" width="8.85546875" style="83"/>
    <col min="6654" max="6654" width="52.85546875" style="83" customWidth="1"/>
    <col min="6655" max="6655" width="21.28515625" style="83" customWidth="1"/>
    <col min="6656" max="6657" width="22" style="83" customWidth="1"/>
    <col min="6658" max="6658" width="21.5703125" style="83" customWidth="1"/>
    <col min="6659" max="6659" width="8.85546875" style="83"/>
    <col min="6660" max="6660" width="10.85546875" style="83" bestFit="1" customWidth="1"/>
    <col min="6661" max="6909" width="8.85546875" style="83"/>
    <col min="6910" max="6910" width="52.85546875" style="83" customWidth="1"/>
    <col min="6911" max="6911" width="21.28515625" style="83" customWidth="1"/>
    <col min="6912" max="6913" width="22" style="83" customWidth="1"/>
    <col min="6914" max="6914" width="21.5703125" style="83" customWidth="1"/>
    <col min="6915" max="6915" width="8.85546875" style="83"/>
    <col min="6916" max="6916" width="10.85546875" style="83" bestFit="1" customWidth="1"/>
    <col min="6917" max="7165" width="8.85546875" style="83"/>
    <col min="7166" max="7166" width="52.85546875" style="83" customWidth="1"/>
    <col min="7167" max="7167" width="21.28515625" style="83" customWidth="1"/>
    <col min="7168" max="7169" width="22" style="83" customWidth="1"/>
    <col min="7170" max="7170" width="21.5703125" style="83" customWidth="1"/>
    <col min="7171" max="7171" width="8.85546875" style="83"/>
    <col min="7172" max="7172" width="10.85546875" style="83" bestFit="1" customWidth="1"/>
    <col min="7173" max="7421" width="8.85546875" style="83"/>
    <col min="7422" max="7422" width="52.85546875" style="83" customWidth="1"/>
    <col min="7423" max="7423" width="21.28515625" style="83" customWidth="1"/>
    <col min="7424" max="7425" width="22" style="83" customWidth="1"/>
    <col min="7426" max="7426" width="21.5703125" style="83" customWidth="1"/>
    <col min="7427" max="7427" width="8.85546875" style="83"/>
    <col min="7428" max="7428" width="10.85546875" style="83" bestFit="1" customWidth="1"/>
    <col min="7429" max="7677" width="8.85546875" style="83"/>
    <col min="7678" max="7678" width="52.85546875" style="83" customWidth="1"/>
    <col min="7679" max="7679" width="21.28515625" style="83" customWidth="1"/>
    <col min="7680" max="7681" width="22" style="83" customWidth="1"/>
    <col min="7682" max="7682" width="21.5703125" style="83" customWidth="1"/>
    <col min="7683" max="7683" width="8.85546875" style="83"/>
    <col min="7684" max="7684" width="10.85546875" style="83" bestFit="1" customWidth="1"/>
    <col min="7685" max="7933" width="8.85546875" style="83"/>
    <col min="7934" max="7934" width="52.85546875" style="83" customWidth="1"/>
    <col min="7935" max="7935" width="21.28515625" style="83" customWidth="1"/>
    <col min="7936" max="7937" width="22" style="83" customWidth="1"/>
    <col min="7938" max="7938" width="21.5703125" style="83" customWidth="1"/>
    <col min="7939" max="7939" width="8.85546875" style="83"/>
    <col min="7940" max="7940" width="10.85546875" style="83" bestFit="1" customWidth="1"/>
    <col min="7941" max="8189" width="8.85546875" style="83"/>
    <col min="8190" max="8190" width="52.85546875" style="83" customWidth="1"/>
    <col min="8191" max="8191" width="21.28515625" style="83" customWidth="1"/>
    <col min="8192" max="8193" width="22" style="83" customWidth="1"/>
    <col min="8194" max="8194" width="21.5703125" style="83" customWidth="1"/>
    <col min="8195" max="8195" width="8.85546875" style="83"/>
    <col min="8196" max="8196" width="10.85546875" style="83" bestFit="1" customWidth="1"/>
    <col min="8197" max="8445" width="8.85546875" style="83"/>
    <col min="8446" max="8446" width="52.85546875" style="83" customWidth="1"/>
    <col min="8447" max="8447" width="21.28515625" style="83" customWidth="1"/>
    <col min="8448" max="8449" width="22" style="83" customWidth="1"/>
    <col min="8450" max="8450" width="21.5703125" style="83" customWidth="1"/>
    <col min="8451" max="8451" width="8.85546875" style="83"/>
    <col min="8452" max="8452" width="10.85546875" style="83" bestFit="1" customWidth="1"/>
    <col min="8453" max="8701" width="8.85546875" style="83"/>
    <col min="8702" max="8702" width="52.85546875" style="83" customWidth="1"/>
    <col min="8703" max="8703" width="21.28515625" style="83" customWidth="1"/>
    <col min="8704" max="8705" width="22" style="83" customWidth="1"/>
    <col min="8706" max="8706" width="21.5703125" style="83" customWidth="1"/>
    <col min="8707" max="8707" width="8.85546875" style="83"/>
    <col min="8708" max="8708" width="10.85546875" style="83" bestFit="1" customWidth="1"/>
    <col min="8709" max="8957" width="8.85546875" style="83"/>
    <col min="8958" max="8958" width="52.85546875" style="83" customWidth="1"/>
    <col min="8959" max="8959" width="21.28515625" style="83" customWidth="1"/>
    <col min="8960" max="8961" width="22" style="83" customWidth="1"/>
    <col min="8962" max="8962" width="21.5703125" style="83" customWidth="1"/>
    <col min="8963" max="8963" width="8.85546875" style="83"/>
    <col min="8964" max="8964" width="10.85546875" style="83" bestFit="1" customWidth="1"/>
    <col min="8965" max="9213" width="8.85546875" style="83"/>
    <col min="9214" max="9214" width="52.85546875" style="83" customWidth="1"/>
    <col min="9215" max="9215" width="21.28515625" style="83" customWidth="1"/>
    <col min="9216" max="9217" width="22" style="83" customWidth="1"/>
    <col min="9218" max="9218" width="21.5703125" style="83" customWidth="1"/>
    <col min="9219" max="9219" width="8.85546875" style="83"/>
    <col min="9220" max="9220" width="10.85546875" style="83" bestFit="1" customWidth="1"/>
    <col min="9221" max="9469" width="8.85546875" style="83"/>
    <col min="9470" max="9470" width="52.85546875" style="83" customWidth="1"/>
    <col min="9471" max="9471" width="21.28515625" style="83" customWidth="1"/>
    <col min="9472" max="9473" width="22" style="83" customWidth="1"/>
    <col min="9474" max="9474" width="21.5703125" style="83" customWidth="1"/>
    <col min="9475" max="9475" width="8.85546875" style="83"/>
    <col min="9476" max="9476" width="10.85546875" style="83" bestFit="1" customWidth="1"/>
    <col min="9477" max="9725" width="8.85546875" style="83"/>
    <col min="9726" max="9726" width="52.85546875" style="83" customWidth="1"/>
    <col min="9727" max="9727" width="21.28515625" style="83" customWidth="1"/>
    <col min="9728" max="9729" width="22" style="83" customWidth="1"/>
    <col min="9730" max="9730" width="21.5703125" style="83" customWidth="1"/>
    <col min="9731" max="9731" width="8.85546875" style="83"/>
    <col min="9732" max="9732" width="10.85546875" style="83" bestFit="1" customWidth="1"/>
    <col min="9733" max="9981" width="8.85546875" style="83"/>
    <col min="9982" max="9982" width="52.85546875" style="83" customWidth="1"/>
    <col min="9983" max="9983" width="21.28515625" style="83" customWidth="1"/>
    <col min="9984" max="9985" width="22" style="83" customWidth="1"/>
    <col min="9986" max="9986" width="21.5703125" style="83" customWidth="1"/>
    <col min="9987" max="9987" width="8.85546875" style="83"/>
    <col min="9988" max="9988" width="10.85546875" style="83" bestFit="1" customWidth="1"/>
    <col min="9989" max="10237" width="8.85546875" style="83"/>
    <col min="10238" max="10238" width="52.85546875" style="83" customWidth="1"/>
    <col min="10239" max="10239" width="21.28515625" style="83" customWidth="1"/>
    <col min="10240" max="10241" width="22" style="83" customWidth="1"/>
    <col min="10242" max="10242" width="21.5703125" style="83" customWidth="1"/>
    <col min="10243" max="10243" width="8.85546875" style="83"/>
    <col min="10244" max="10244" width="10.85546875" style="83" bestFit="1" customWidth="1"/>
    <col min="10245" max="10493" width="8.85546875" style="83"/>
    <col min="10494" max="10494" width="52.85546875" style="83" customWidth="1"/>
    <col min="10495" max="10495" width="21.28515625" style="83" customWidth="1"/>
    <col min="10496" max="10497" width="22" style="83" customWidth="1"/>
    <col min="10498" max="10498" width="21.5703125" style="83" customWidth="1"/>
    <col min="10499" max="10499" width="8.85546875" style="83"/>
    <col min="10500" max="10500" width="10.85546875" style="83" bestFit="1" customWidth="1"/>
    <col min="10501" max="10749" width="8.85546875" style="83"/>
    <col min="10750" max="10750" width="52.85546875" style="83" customWidth="1"/>
    <col min="10751" max="10751" width="21.28515625" style="83" customWidth="1"/>
    <col min="10752" max="10753" width="22" style="83" customWidth="1"/>
    <col min="10754" max="10754" width="21.5703125" style="83" customWidth="1"/>
    <col min="10755" max="10755" width="8.85546875" style="83"/>
    <col min="10756" max="10756" width="10.85546875" style="83" bestFit="1" customWidth="1"/>
    <col min="10757" max="11005" width="8.85546875" style="83"/>
    <col min="11006" max="11006" width="52.85546875" style="83" customWidth="1"/>
    <col min="11007" max="11007" width="21.28515625" style="83" customWidth="1"/>
    <col min="11008" max="11009" width="22" style="83" customWidth="1"/>
    <col min="11010" max="11010" width="21.5703125" style="83" customWidth="1"/>
    <col min="11011" max="11011" width="8.85546875" style="83"/>
    <col min="11012" max="11012" width="10.85546875" style="83" bestFit="1" customWidth="1"/>
    <col min="11013" max="11261" width="8.85546875" style="83"/>
    <col min="11262" max="11262" width="52.85546875" style="83" customWidth="1"/>
    <col min="11263" max="11263" width="21.28515625" style="83" customWidth="1"/>
    <col min="11264" max="11265" width="22" style="83" customWidth="1"/>
    <col min="11266" max="11266" width="21.5703125" style="83" customWidth="1"/>
    <col min="11267" max="11267" width="8.85546875" style="83"/>
    <col min="11268" max="11268" width="10.85546875" style="83" bestFit="1" customWidth="1"/>
    <col min="11269" max="11517" width="8.85546875" style="83"/>
    <col min="11518" max="11518" width="52.85546875" style="83" customWidth="1"/>
    <col min="11519" max="11519" width="21.28515625" style="83" customWidth="1"/>
    <col min="11520" max="11521" width="22" style="83" customWidth="1"/>
    <col min="11522" max="11522" width="21.5703125" style="83" customWidth="1"/>
    <col min="11523" max="11523" width="8.85546875" style="83"/>
    <col min="11524" max="11524" width="10.85546875" style="83" bestFit="1" customWidth="1"/>
    <col min="11525" max="11773" width="8.85546875" style="83"/>
    <col min="11774" max="11774" width="52.85546875" style="83" customWidth="1"/>
    <col min="11775" max="11775" width="21.28515625" style="83" customWidth="1"/>
    <col min="11776" max="11777" width="22" style="83" customWidth="1"/>
    <col min="11778" max="11778" width="21.5703125" style="83" customWidth="1"/>
    <col min="11779" max="11779" width="8.85546875" style="83"/>
    <col min="11780" max="11780" width="10.85546875" style="83" bestFit="1" customWidth="1"/>
    <col min="11781" max="12029" width="8.85546875" style="83"/>
    <col min="12030" max="12030" width="52.85546875" style="83" customWidth="1"/>
    <col min="12031" max="12031" width="21.28515625" style="83" customWidth="1"/>
    <col min="12032" max="12033" width="22" style="83" customWidth="1"/>
    <col min="12034" max="12034" width="21.5703125" style="83" customWidth="1"/>
    <col min="12035" max="12035" width="8.85546875" style="83"/>
    <col min="12036" max="12036" width="10.85546875" style="83" bestFit="1" customWidth="1"/>
    <col min="12037" max="12285" width="8.85546875" style="83"/>
    <col min="12286" max="12286" width="52.85546875" style="83" customWidth="1"/>
    <col min="12287" max="12287" width="21.28515625" style="83" customWidth="1"/>
    <col min="12288" max="12289" width="22" style="83" customWidth="1"/>
    <col min="12290" max="12290" width="21.5703125" style="83" customWidth="1"/>
    <col min="12291" max="12291" width="8.85546875" style="83"/>
    <col min="12292" max="12292" width="10.85546875" style="83" bestFit="1" customWidth="1"/>
    <col min="12293" max="12541" width="8.85546875" style="83"/>
    <col min="12542" max="12542" width="52.85546875" style="83" customWidth="1"/>
    <col min="12543" max="12543" width="21.28515625" style="83" customWidth="1"/>
    <col min="12544" max="12545" width="22" style="83" customWidth="1"/>
    <col min="12546" max="12546" width="21.5703125" style="83" customWidth="1"/>
    <col min="12547" max="12547" width="8.85546875" style="83"/>
    <col min="12548" max="12548" width="10.85546875" style="83" bestFit="1" customWidth="1"/>
    <col min="12549" max="12797" width="8.85546875" style="83"/>
    <col min="12798" max="12798" width="52.85546875" style="83" customWidth="1"/>
    <col min="12799" max="12799" width="21.28515625" style="83" customWidth="1"/>
    <col min="12800" max="12801" width="22" style="83" customWidth="1"/>
    <col min="12802" max="12802" width="21.5703125" style="83" customWidth="1"/>
    <col min="12803" max="12803" width="8.85546875" style="83"/>
    <col min="12804" max="12804" width="10.85546875" style="83" bestFit="1" customWidth="1"/>
    <col min="12805" max="13053" width="8.85546875" style="83"/>
    <col min="13054" max="13054" width="52.85546875" style="83" customWidth="1"/>
    <col min="13055" max="13055" width="21.28515625" style="83" customWidth="1"/>
    <col min="13056" max="13057" width="22" style="83" customWidth="1"/>
    <col min="13058" max="13058" width="21.5703125" style="83" customWidth="1"/>
    <col min="13059" max="13059" width="8.85546875" style="83"/>
    <col min="13060" max="13060" width="10.85546875" style="83" bestFit="1" customWidth="1"/>
    <col min="13061" max="13309" width="8.85546875" style="83"/>
    <col min="13310" max="13310" width="52.85546875" style="83" customWidth="1"/>
    <col min="13311" max="13311" width="21.28515625" style="83" customWidth="1"/>
    <col min="13312" max="13313" width="22" style="83" customWidth="1"/>
    <col min="13314" max="13314" width="21.5703125" style="83" customWidth="1"/>
    <col min="13315" max="13315" width="8.85546875" style="83"/>
    <col min="13316" max="13316" width="10.85546875" style="83" bestFit="1" customWidth="1"/>
    <col min="13317" max="13565" width="8.85546875" style="83"/>
    <col min="13566" max="13566" width="52.85546875" style="83" customWidth="1"/>
    <col min="13567" max="13567" width="21.28515625" style="83" customWidth="1"/>
    <col min="13568" max="13569" width="22" style="83" customWidth="1"/>
    <col min="13570" max="13570" width="21.5703125" style="83" customWidth="1"/>
    <col min="13571" max="13571" width="8.85546875" style="83"/>
    <col min="13572" max="13572" width="10.85546875" style="83" bestFit="1" customWidth="1"/>
    <col min="13573" max="13821" width="8.85546875" style="83"/>
    <col min="13822" max="13822" width="52.85546875" style="83" customWidth="1"/>
    <col min="13823" max="13823" width="21.28515625" style="83" customWidth="1"/>
    <col min="13824" max="13825" width="22" style="83" customWidth="1"/>
    <col min="13826" max="13826" width="21.5703125" style="83" customWidth="1"/>
    <col min="13827" max="13827" width="8.85546875" style="83"/>
    <col min="13828" max="13828" width="10.85546875" style="83" bestFit="1" customWidth="1"/>
    <col min="13829" max="14077" width="8.85546875" style="83"/>
    <col min="14078" max="14078" width="52.85546875" style="83" customWidth="1"/>
    <col min="14079" max="14079" width="21.28515625" style="83" customWidth="1"/>
    <col min="14080" max="14081" width="22" style="83" customWidth="1"/>
    <col min="14082" max="14082" width="21.5703125" style="83" customWidth="1"/>
    <col min="14083" max="14083" width="8.85546875" style="83"/>
    <col min="14084" max="14084" width="10.85546875" style="83" bestFit="1" customWidth="1"/>
    <col min="14085" max="14333" width="8.85546875" style="83"/>
    <col min="14334" max="14334" width="52.85546875" style="83" customWidth="1"/>
    <col min="14335" max="14335" width="21.28515625" style="83" customWidth="1"/>
    <col min="14336" max="14337" width="22" style="83" customWidth="1"/>
    <col min="14338" max="14338" width="21.5703125" style="83" customWidth="1"/>
    <col min="14339" max="14339" width="8.85546875" style="83"/>
    <col min="14340" max="14340" width="10.85546875" style="83" bestFit="1" customWidth="1"/>
    <col min="14341" max="14589" width="8.85546875" style="83"/>
    <col min="14590" max="14590" width="52.85546875" style="83" customWidth="1"/>
    <col min="14591" max="14591" width="21.28515625" style="83" customWidth="1"/>
    <col min="14592" max="14593" width="22" style="83" customWidth="1"/>
    <col min="14594" max="14594" width="21.5703125" style="83" customWidth="1"/>
    <col min="14595" max="14595" width="8.85546875" style="83"/>
    <col min="14596" max="14596" width="10.85546875" style="83" bestFit="1" customWidth="1"/>
    <col min="14597" max="14845" width="8.85546875" style="83"/>
    <col min="14846" max="14846" width="52.85546875" style="83" customWidth="1"/>
    <col min="14847" max="14847" width="21.28515625" style="83" customWidth="1"/>
    <col min="14848" max="14849" width="22" style="83" customWidth="1"/>
    <col min="14850" max="14850" width="21.5703125" style="83" customWidth="1"/>
    <col min="14851" max="14851" width="8.85546875" style="83"/>
    <col min="14852" max="14852" width="10.85546875" style="83" bestFit="1" customWidth="1"/>
    <col min="14853" max="15101" width="8.85546875" style="83"/>
    <col min="15102" max="15102" width="52.85546875" style="83" customWidth="1"/>
    <col min="15103" max="15103" width="21.28515625" style="83" customWidth="1"/>
    <col min="15104" max="15105" width="22" style="83" customWidth="1"/>
    <col min="15106" max="15106" width="21.5703125" style="83" customWidth="1"/>
    <col min="15107" max="15107" width="8.85546875" style="83"/>
    <col min="15108" max="15108" width="10.85546875" style="83" bestFit="1" customWidth="1"/>
    <col min="15109" max="15357" width="8.85546875" style="83"/>
    <col min="15358" max="15358" width="52.85546875" style="83" customWidth="1"/>
    <col min="15359" max="15359" width="21.28515625" style="83" customWidth="1"/>
    <col min="15360" max="15361" width="22" style="83" customWidth="1"/>
    <col min="15362" max="15362" width="21.5703125" style="83" customWidth="1"/>
    <col min="15363" max="15363" width="8.85546875" style="83"/>
    <col min="15364" max="15364" width="10.85546875" style="83" bestFit="1" customWidth="1"/>
    <col min="15365" max="15613" width="8.85546875" style="83"/>
    <col min="15614" max="15614" width="52.85546875" style="83" customWidth="1"/>
    <col min="15615" max="15615" width="21.28515625" style="83" customWidth="1"/>
    <col min="15616" max="15617" width="22" style="83" customWidth="1"/>
    <col min="15618" max="15618" width="21.5703125" style="83" customWidth="1"/>
    <col min="15619" max="15619" width="8.85546875" style="83"/>
    <col min="15620" max="15620" width="10.85546875" style="83" bestFit="1" customWidth="1"/>
    <col min="15621" max="15869" width="8.85546875" style="83"/>
    <col min="15870" max="15870" width="52.85546875" style="83" customWidth="1"/>
    <col min="15871" max="15871" width="21.28515625" style="83" customWidth="1"/>
    <col min="15872" max="15873" width="22" style="83" customWidth="1"/>
    <col min="15874" max="15874" width="21.5703125" style="83" customWidth="1"/>
    <col min="15875" max="15875" width="8.85546875" style="83"/>
    <col min="15876" max="15876" width="10.85546875" style="83" bestFit="1" customWidth="1"/>
    <col min="15877" max="16125" width="8.85546875" style="83"/>
    <col min="16126" max="16126" width="52.85546875" style="83" customWidth="1"/>
    <col min="16127" max="16127" width="21.28515625" style="83" customWidth="1"/>
    <col min="16128" max="16129" width="22" style="83" customWidth="1"/>
    <col min="16130" max="16130" width="21.5703125" style="83" customWidth="1"/>
    <col min="16131" max="16131" width="8.85546875" style="83"/>
    <col min="16132" max="16132" width="10.85546875" style="83" bestFit="1" customWidth="1"/>
    <col min="16133" max="16384" width="8.85546875" style="83"/>
  </cols>
  <sheetData>
    <row r="1" spans="1:15" s="7" customFormat="1" ht="49.5" customHeight="1" x14ac:dyDescent="0.25">
      <c r="A1" s="191" t="s">
        <v>150</v>
      </c>
      <c r="B1" s="191"/>
      <c r="C1" s="191"/>
      <c r="D1" s="191"/>
      <c r="E1" s="191"/>
    </row>
    <row r="2" spans="1:15" s="7" customFormat="1" ht="20.25" customHeight="1" x14ac:dyDescent="0.3">
      <c r="A2" s="192" t="s">
        <v>38</v>
      </c>
      <c r="B2" s="192"/>
      <c r="C2" s="192"/>
      <c r="D2" s="192"/>
      <c r="E2" s="192"/>
    </row>
    <row r="3" spans="1:15" s="7" customFormat="1" ht="17.25" customHeight="1" thickBot="1" x14ac:dyDescent="0.4">
      <c r="A3" s="8"/>
      <c r="B3" s="8"/>
      <c r="C3" s="8"/>
      <c r="D3" s="8"/>
      <c r="E3" s="8"/>
    </row>
    <row r="4" spans="1:15" s="9" customFormat="1" ht="25.5" customHeight="1" x14ac:dyDescent="0.2">
      <c r="A4" s="193"/>
      <c r="B4" s="187" t="s">
        <v>161</v>
      </c>
      <c r="C4" s="187" t="s">
        <v>162</v>
      </c>
      <c r="D4" s="195" t="s">
        <v>39</v>
      </c>
      <c r="E4" s="196"/>
    </row>
    <row r="5" spans="1:15" s="9" customFormat="1" ht="37.5" customHeight="1" x14ac:dyDescent="0.2">
      <c r="A5" s="194"/>
      <c r="B5" s="188"/>
      <c r="C5" s="188"/>
      <c r="D5" s="10" t="s">
        <v>40</v>
      </c>
      <c r="E5" s="11" t="s">
        <v>5</v>
      </c>
    </row>
    <row r="6" spans="1:15" s="85" customFormat="1" ht="34.5" customHeight="1" x14ac:dyDescent="0.2">
      <c r="A6" s="12" t="s">
        <v>41</v>
      </c>
      <c r="B6" s="13">
        <f>SUM(B7:B15)</f>
        <v>3171</v>
      </c>
      <c r="C6" s="13">
        <f>SUM(C7:C15)</f>
        <v>2694</v>
      </c>
      <c r="D6" s="13">
        <f>C6-B6</f>
        <v>-477</v>
      </c>
      <c r="E6" s="14">
        <f>ROUND(C6/B6*100,1)</f>
        <v>85</v>
      </c>
    </row>
    <row r="7" spans="1:15" ht="51" customHeight="1" x14ac:dyDescent="0.2">
      <c r="A7" s="79" t="s">
        <v>42</v>
      </c>
      <c r="B7" s="72">
        <v>453</v>
      </c>
      <c r="C7" s="72">
        <v>237</v>
      </c>
      <c r="D7" s="15">
        <f t="shared" ref="D7:D15" si="0">C7-B7</f>
        <v>-216</v>
      </c>
      <c r="E7" s="16">
        <f t="shared" ref="E7:E15" si="1">ROUND(C7/B7*100,1)</f>
        <v>52.3</v>
      </c>
      <c r="H7" s="86"/>
    </row>
    <row r="8" spans="1:15" ht="35.25" customHeight="1" x14ac:dyDescent="0.2">
      <c r="A8" s="79" t="s">
        <v>43</v>
      </c>
      <c r="B8" s="71">
        <v>746</v>
      </c>
      <c r="C8" s="71">
        <v>385</v>
      </c>
      <c r="D8" s="15">
        <f t="shared" si="0"/>
        <v>-361</v>
      </c>
      <c r="E8" s="16">
        <f t="shared" si="1"/>
        <v>51.6</v>
      </c>
      <c r="H8" s="86"/>
    </row>
    <row r="9" spans="1:15" s="84" customFormat="1" ht="25.5" customHeight="1" x14ac:dyDescent="0.2">
      <c r="A9" s="79" t="s">
        <v>44</v>
      </c>
      <c r="B9" s="71">
        <v>742</v>
      </c>
      <c r="C9" s="71">
        <v>881</v>
      </c>
      <c r="D9" s="15">
        <f t="shared" si="0"/>
        <v>139</v>
      </c>
      <c r="E9" s="16">
        <f t="shared" si="1"/>
        <v>118.7</v>
      </c>
      <c r="F9" s="83"/>
      <c r="H9" s="86"/>
    </row>
    <row r="10" spans="1:15" ht="36.75" customHeight="1" x14ac:dyDescent="0.2">
      <c r="A10" s="79" t="s">
        <v>45</v>
      </c>
      <c r="B10" s="71">
        <v>80</v>
      </c>
      <c r="C10" s="71">
        <v>85</v>
      </c>
      <c r="D10" s="15">
        <f t="shared" si="0"/>
        <v>5</v>
      </c>
      <c r="E10" s="16">
        <f t="shared" si="1"/>
        <v>106.3</v>
      </c>
      <c r="H10" s="86"/>
    </row>
    <row r="11" spans="1:15" ht="28.5" customHeight="1" x14ac:dyDescent="0.2">
      <c r="A11" s="79" t="s">
        <v>46</v>
      </c>
      <c r="B11" s="71">
        <v>311</v>
      </c>
      <c r="C11" s="71">
        <v>517</v>
      </c>
      <c r="D11" s="15">
        <f t="shared" si="0"/>
        <v>206</v>
      </c>
      <c r="E11" s="16">
        <f t="shared" si="1"/>
        <v>166.2</v>
      </c>
      <c r="H11" s="86"/>
    </row>
    <row r="12" spans="1:15" ht="59.25" customHeight="1" x14ac:dyDescent="0.2">
      <c r="A12" s="79" t="s">
        <v>47</v>
      </c>
      <c r="B12" s="71">
        <v>22</v>
      </c>
      <c r="C12" s="71">
        <v>2</v>
      </c>
      <c r="D12" s="15">
        <f t="shared" si="0"/>
        <v>-20</v>
      </c>
      <c r="E12" s="16">
        <f t="shared" si="1"/>
        <v>9.1</v>
      </c>
      <c r="H12" s="86"/>
    </row>
    <row r="13" spans="1:15" ht="30.75" customHeight="1" x14ac:dyDescent="0.2">
      <c r="A13" s="79" t="s">
        <v>48</v>
      </c>
      <c r="B13" s="71">
        <v>165</v>
      </c>
      <c r="C13" s="71">
        <v>181</v>
      </c>
      <c r="D13" s="15">
        <f t="shared" si="0"/>
        <v>16</v>
      </c>
      <c r="E13" s="16">
        <f t="shared" si="1"/>
        <v>109.7</v>
      </c>
      <c r="H13" s="86"/>
      <c r="O13" s="87"/>
    </row>
    <row r="14" spans="1:15" ht="75" customHeight="1" x14ac:dyDescent="0.2">
      <c r="A14" s="79" t="s">
        <v>49</v>
      </c>
      <c r="B14" s="71">
        <v>405</v>
      </c>
      <c r="C14" s="71">
        <v>192</v>
      </c>
      <c r="D14" s="15">
        <f t="shared" si="0"/>
        <v>-213</v>
      </c>
      <c r="E14" s="16">
        <f t="shared" si="1"/>
        <v>47.4</v>
      </c>
      <c r="H14" s="86"/>
      <c r="O14" s="87"/>
    </row>
    <row r="15" spans="1:15" ht="33" customHeight="1" thickBot="1" x14ac:dyDescent="0.25">
      <c r="A15" s="80" t="s">
        <v>50</v>
      </c>
      <c r="B15" s="71">
        <v>247</v>
      </c>
      <c r="C15" s="71">
        <v>214</v>
      </c>
      <c r="D15" s="15">
        <f t="shared" si="0"/>
        <v>-33</v>
      </c>
      <c r="E15" s="16">
        <f t="shared" si="1"/>
        <v>86.6</v>
      </c>
      <c r="H15" s="86"/>
      <c r="O15" s="87"/>
    </row>
    <row r="16" spans="1:15" x14ac:dyDescent="0.2">
      <c r="A16" s="18"/>
      <c r="B16" s="18"/>
      <c r="C16" s="18"/>
      <c r="D16" s="18"/>
      <c r="O16" s="87"/>
    </row>
    <row r="17" spans="1:15" x14ac:dyDescent="0.2">
      <c r="A17" s="18"/>
      <c r="B17" s="18"/>
      <c r="C17" s="18"/>
      <c r="D17" s="18"/>
      <c r="O17" s="87"/>
    </row>
    <row r="18" spans="1:15" x14ac:dyDescent="0.2">
      <c r="O18" s="87"/>
    </row>
    <row r="19" spans="1:15" x14ac:dyDescent="0.2">
      <c r="O19" s="87"/>
    </row>
    <row r="20" spans="1:15" x14ac:dyDescent="0.2">
      <c r="O20" s="87"/>
    </row>
    <row r="21" spans="1:15" x14ac:dyDescent="0.2">
      <c r="O21" s="87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9"/>
  <sheetViews>
    <sheetView view="pageBreakPreview" zoomScale="80" zoomScaleNormal="100" zoomScaleSheetLayoutView="80" workbookViewId="0">
      <selection activeCell="D9" sqref="D9:E9"/>
    </sheetView>
  </sheetViews>
  <sheetFormatPr defaultRowHeight="12.75" x14ac:dyDescent="0.2"/>
  <cols>
    <col min="1" max="1" width="52.42578125" style="5" customWidth="1"/>
    <col min="2" max="3" width="10.42578125" style="81" customWidth="1"/>
    <col min="4" max="4" width="11.28515625" style="81" customWidth="1"/>
    <col min="5" max="5" width="12" style="81" customWidth="1"/>
    <col min="6" max="6" width="9.140625" style="81"/>
    <col min="7" max="8" width="11.7109375" style="81" bestFit="1" customWidth="1"/>
    <col min="9" max="256" width="9.140625" style="81"/>
    <col min="257" max="257" width="52.42578125" style="81" customWidth="1"/>
    <col min="258" max="258" width="10.42578125" style="81" customWidth="1"/>
    <col min="259" max="259" width="9.42578125" style="81" customWidth="1"/>
    <col min="260" max="260" width="9.28515625" style="81" customWidth="1"/>
    <col min="261" max="261" width="10.85546875" style="81" customWidth="1"/>
    <col min="262" max="262" width="9.140625" style="81"/>
    <col min="263" max="264" width="11.7109375" style="81" bestFit="1" customWidth="1"/>
    <col min="265" max="512" width="9.140625" style="81"/>
    <col min="513" max="513" width="52.42578125" style="81" customWidth="1"/>
    <col min="514" max="514" width="10.42578125" style="81" customWidth="1"/>
    <col min="515" max="515" width="9.42578125" style="81" customWidth="1"/>
    <col min="516" max="516" width="9.28515625" style="81" customWidth="1"/>
    <col min="517" max="517" width="10.85546875" style="81" customWidth="1"/>
    <col min="518" max="518" width="9.140625" style="81"/>
    <col min="519" max="520" width="11.7109375" style="81" bestFit="1" customWidth="1"/>
    <col min="521" max="768" width="9.140625" style="81"/>
    <col min="769" max="769" width="52.42578125" style="81" customWidth="1"/>
    <col min="770" max="770" width="10.42578125" style="81" customWidth="1"/>
    <col min="771" max="771" width="9.42578125" style="81" customWidth="1"/>
    <col min="772" max="772" width="9.28515625" style="81" customWidth="1"/>
    <col min="773" max="773" width="10.85546875" style="81" customWidth="1"/>
    <col min="774" max="774" width="9.140625" style="81"/>
    <col min="775" max="776" width="11.7109375" style="81" bestFit="1" customWidth="1"/>
    <col min="777" max="1024" width="9.140625" style="81"/>
    <col min="1025" max="1025" width="52.42578125" style="81" customWidth="1"/>
    <col min="1026" max="1026" width="10.42578125" style="81" customWidth="1"/>
    <col min="1027" max="1027" width="9.42578125" style="81" customWidth="1"/>
    <col min="1028" max="1028" width="9.28515625" style="81" customWidth="1"/>
    <col min="1029" max="1029" width="10.85546875" style="81" customWidth="1"/>
    <col min="1030" max="1030" width="9.140625" style="81"/>
    <col min="1031" max="1032" width="11.7109375" style="81" bestFit="1" customWidth="1"/>
    <col min="1033" max="1280" width="9.140625" style="81"/>
    <col min="1281" max="1281" width="52.42578125" style="81" customWidth="1"/>
    <col min="1282" max="1282" width="10.42578125" style="81" customWidth="1"/>
    <col min="1283" max="1283" width="9.42578125" style="81" customWidth="1"/>
    <col min="1284" max="1284" width="9.28515625" style="81" customWidth="1"/>
    <col min="1285" max="1285" width="10.85546875" style="81" customWidth="1"/>
    <col min="1286" max="1286" width="9.140625" style="81"/>
    <col min="1287" max="1288" width="11.7109375" style="81" bestFit="1" customWidth="1"/>
    <col min="1289" max="1536" width="9.140625" style="81"/>
    <col min="1537" max="1537" width="52.42578125" style="81" customWidth="1"/>
    <col min="1538" max="1538" width="10.42578125" style="81" customWidth="1"/>
    <col min="1539" max="1539" width="9.42578125" style="81" customWidth="1"/>
    <col min="1540" max="1540" width="9.28515625" style="81" customWidth="1"/>
    <col min="1541" max="1541" width="10.85546875" style="81" customWidth="1"/>
    <col min="1542" max="1542" width="9.140625" style="81"/>
    <col min="1543" max="1544" width="11.7109375" style="81" bestFit="1" customWidth="1"/>
    <col min="1545" max="1792" width="9.140625" style="81"/>
    <col min="1793" max="1793" width="52.42578125" style="81" customWidth="1"/>
    <col min="1794" max="1794" width="10.42578125" style="81" customWidth="1"/>
    <col min="1795" max="1795" width="9.42578125" style="81" customWidth="1"/>
    <col min="1796" max="1796" width="9.28515625" style="81" customWidth="1"/>
    <col min="1797" max="1797" width="10.85546875" style="81" customWidth="1"/>
    <col min="1798" max="1798" width="9.140625" style="81"/>
    <col min="1799" max="1800" width="11.7109375" style="81" bestFit="1" customWidth="1"/>
    <col min="1801" max="2048" width="9.140625" style="81"/>
    <col min="2049" max="2049" width="52.42578125" style="81" customWidth="1"/>
    <col min="2050" max="2050" width="10.42578125" style="81" customWidth="1"/>
    <col min="2051" max="2051" width="9.42578125" style="81" customWidth="1"/>
    <col min="2052" max="2052" width="9.28515625" style="81" customWidth="1"/>
    <col min="2053" max="2053" width="10.85546875" style="81" customWidth="1"/>
    <col min="2054" max="2054" width="9.140625" style="81"/>
    <col min="2055" max="2056" width="11.7109375" style="81" bestFit="1" customWidth="1"/>
    <col min="2057" max="2304" width="9.140625" style="81"/>
    <col min="2305" max="2305" width="52.42578125" style="81" customWidth="1"/>
    <col min="2306" max="2306" width="10.42578125" style="81" customWidth="1"/>
    <col min="2307" max="2307" width="9.42578125" style="81" customWidth="1"/>
    <col min="2308" max="2308" width="9.28515625" style="81" customWidth="1"/>
    <col min="2309" max="2309" width="10.85546875" style="81" customWidth="1"/>
    <col min="2310" max="2310" width="9.140625" style="81"/>
    <col min="2311" max="2312" width="11.7109375" style="81" bestFit="1" customWidth="1"/>
    <col min="2313" max="2560" width="9.140625" style="81"/>
    <col min="2561" max="2561" width="52.42578125" style="81" customWidth="1"/>
    <col min="2562" max="2562" width="10.42578125" style="81" customWidth="1"/>
    <col min="2563" max="2563" width="9.42578125" style="81" customWidth="1"/>
    <col min="2564" max="2564" width="9.28515625" style="81" customWidth="1"/>
    <col min="2565" max="2565" width="10.85546875" style="81" customWidth="1"/>
    <col min="2566" max="2566" width="9.140625" style="81"/>
    <col min="2567" max="2568" width="11.7109375" style="81" bestFit="1" customWidth="1"/>
    <col min="2569" max="2816" width="9.140625" style="81"/>
    <col min="2817" max="2817" width="52.42578125" style="81" customWidth="1"/>
    <col min="2818" max="2818" width="10.42578125" style="81" customWidth="1"/>
    <col min="2819" max="2819" width="9.42578125" style="81" customWidth="1"/>
    <col min="2820" max="2820" width="9.28515625" style="81" customWidth="1"/>
    <col min="2821" max="2821" width="10.85546875" style="81" customWidth="1"/>
    <col min="2822" max="2822" width="9.140625" style="81"/>
    <col min="2823" max="2824" width="11.7109375" style="81" bestFit="1" customWidth="1"/>
    <col min="2825" max="3072" width="9.140625" style="81"/>
    <col min="3073" max="3073" width="52.42578125" style="81" customWidth="1"/>
    <col min="3074" max="3074" width="10.42578125" style="81" customWidth="1"/>
    <col min="3075" max="3075" width="9.42578125" style="81" customWidth="1"/>
    <col min="3076" max="3076" width="9.28515625" style="81" customWidth="1"/>
    <col min="3077" max="3077" width="10.85546875" style="81" customWidth="1"/>
    <col min="3078" max="3078" width="9.140625" style="81"/>
    <col min="3079" max="3080" width="11.7109375" style="81" bestFit="1" customWidth="1"/>
    <col min="3081" max="3328" width="9.140625" style="81"/>
    <col min="3329" max="3329" width="52.42578125" style="81" customWidth="1"/>
    <col min="3330" max="3330" width="10.42578125" style="81" customWidth="1"/>
    <col min="3331" max="3331" width="9.42578125" style="81" customWidth="1"/>
    <col min="3332" max="3332" width="9.28515625" style="81" customWidth="1"/>
    <col min="3333" max="3333" width="10.85546875" style="81" customWidth="1"/>
    <col min="3334" max="3334" width="9.140625" style="81"/>
    <col min="3335" max="3336" width="11.7109375" style="81" bestFit="1" customWidth="1"/>
    <col min="3337" max="3584" width="9.140625" style="81"/>
    <col min="3585" max="3585" width="52.42578125" style="81" customWidth="1"/>
    <col min="3586" max="3586" width="10.42578125" style="81" customWidth="1"/>
    <col min="3587" max="3587" width="9.42578125" style="81" customWidth="1"/>
    <col min="3588" max="3588" width="9.28515625" style="81" customWidth="1"/>
    <col min="3589" max="3589" width="10.85546875" style="81" customWidth="1"/>
    <col min="3590" max="3590" width="9.140625" style="81"/>
    <col min="3591" max="3592" width="11.7109375" style="81" bestFit="1" customWidth="1"/>
    <col min="3593" max="3840" width="9.140625" style="81"/>
    <col min="3841" max="3841" width="52.42578125" style="81" customWidth="1"/>
    <col min="3842" max="3842" width="10.42578125" style="81" customWidth="1"/>
    <col min="3843" max="3843" width="9.42578125" style="81" customWidth="1"/>
    <col min="3844" max="3844" width="9.28515625" style="81" customWidth="1"/>
    <col min="3845" max="3845" width="10.85546875" style="81" customWidth="1"/>
    <col min="3846" max="3846" width="9.140625" style="81"/>
    <col min="3847" max="3848" width="11.7109375" style="81" bestFit="1" customWidth="1"/>
    <col min="3849" max="4096" width="9.140625" style="81"/>
    <col min="4097" max="4097" width="52.42578125" style="81" customWidth="1"/>
    <col min="4098" max="4098" width="10.42578125" style="81" customWidth="1"/>
    <col min="4099" max="4099" width="9.42578125" style="81" customWidth="1"/>
    <col min="4100" max="4100" width="9.28515625" style="81" customWidth="1"/>
    <col min="4101" max="4101" width="10.85546875" style="81" customWidth="1"/>
    <col min="4102" max="4102" width="9.140625" style="81"/>
    <col min="4103" max="4104" width="11.7109375" style="81" bestFit="1" customWidth="1"/>
    <col min="4105" max="4352" width="9.140625" style="81"/>
    <col min="4353" max="4353" width="52.42578125" style="81" customWidth="1"/>
    <col min="4354" max="4354" width="10.42578125" style="81" customWidth="1"/>
    <col min="4355" max="4355" width="9.42578125" style="81" customWidth="1"/>
    <col min="4356" max="4356" width="9.28515625" style="81" customWidth="1"/>
    <col min="4357" max="4357" width="10.85546875" style="81" customWidth="1"/>
    <col min="4358" max="4358" width="9.140625" style="81"/>
    <col min="4359" max="4360" width="11.7109375" style="81" bestFit="1" customWidth="1"/>
    <col min="4361" max="4608" width="9.140625" style="81"/>
    <col min="4609" max="4609" width="52.42578125" style="81" customWidth="1"/>
    <col min="4610" max="4610" width="10.42578125" style="81" customWidth="1"/>
    <col min="4611" max="4611" width="9.42578125" style="81" customWidth="1"/>
    <col min="4612" max="4612" width="9.28515625" style="81" customWidth="1"/>
    <col min="4613" max="4613" width="10.85546875" style="81" customWidth="1"/>
    <col min="4614" max="4614" width="9.140625" style="81"/>
    <col min="4615" max="4616" width="11.7109375" style="81" bestFit="1" customWidth="1"/>
    <col min="4617" max="4864" width="9.140625" style="81"/>
    <col min="4865" max="4865" width="52.42578125" style="81" customWidth="1"/>
    <col min="4866" max="4866" width="10.42578125" style="81" customWidth="1"/>
    <col min="4867" max="4867" width="9.42578125" style="81" customWidth="1"/>
    <col min="4868" max="4868" width="9.28515625" style="81" customWidth="1"/>
    <col min="4869" max="4869" width="10.85546875" style="81" customWidth="1"/>
    <col min="4870" max="4870" width="9.140625" style="81"/>
    <col min="4871" max="4872" width="11.7109375" style="81" bestFit="1" customWidth="1"/>
    <col min="4873" max="5120" width="9.140625" style="81"/>
    <col min="5121" max="5121" width="52.42578125" style="81" customWidth="1"/>
    <col min="5122" max="5122" width="10.42578125" style="81" customWidth="1"/>
    <col min="5123" max="5123" width="9.42578125" style="81" customWidth="1"/>
    <col min="5124" max="5124" width="9.28515625" style="81" customWidth="1"/>
    <col min="5125" max="5125" width="10.85546875" style="81" customWidth="1"/>
    <col min="5126" max="5126" width="9.140625" style="81"/>
    <col min="5127" max="5128" width="11.7109375" style="81" bestFit="1" customWidth="1"/>
    <col min="5129" max="5376" width="9.140625" style="81"/>
    <col min="5377" max="5377" width="52.42578125" style="81" customWidth="1"/>
    <col min="5378" max="5378" width="10.42578125" style="81" customWidth="1"/>
    <col min="5379" max="5379" width="9.42578125" style="81" customWidth="1"/>
    <col min="5380" max="5380" width="9.28515625" style="81" customWidth="1"/>
    <col min="5381" max="5381" width="10.85546875" style="81" customWidth="1"/>
    <col min="5382" max="5382" width="9.140625" style="81"/>
    <col min="5383" max="5384" width="11.7109375" style="81" bestFit="1" customWidth="1"/>
    <col min="5385" max="5632" width="9.140625" style="81"/>
    <col min="5633" max="5633" width="52.42578125" style="81" customWidth="1"/>
    <col min="5634" max="5634" width="10.42578125" style="81" customWidth="1"/>
    <col min="5635" max="5635" width="9.42578125" style="81" customWidth="1"/>
    <col min="5636" max="5636" width="9.28515625" style="81" customWidth="1"/>
    <col min="5637" max="5637" width="10.85546875" style="81" customWidth="1"/>
    <col min="5638" max="5638" width="9.140625" style="81"/>
    <col min="5639" max="5640" width="11.7109375" style="81" bestFit="1" customWidth="1"/>
    <col min="5641" max="5888" width="9.140625" style="81"/>
    <col min="5889" max="5889" width="52.42578125" style="81" customWidth="1"/>
    <col min="5890" max="5890" width="10.42578125" style="81" customWidth="1"/>
    <col min="5891" max="5891" width="9.42578125" style="81" customWidth="1"/>
    <col min="5892" max="5892" width="9.28515625" style="81" customWidth="1"/>
    <col min="5893" max="5893" width="10.85546875" style="81" customWidth="1"/>
    <col min="5894" max="5894" width="9.140625" style="81"/>
    <col min="5895" max="5896" width="11.7109375" style="81" bestFit="1" customWidth="1"/>
    <col min="5897" max="6144" width="9.140625" style="81"/>
    <col min="6145" max="6145" width="52.42578125" style="81" customWidth="1"/>
    <col min="6146" max="6146" width="10.42578125" style="81" customWidth="1"/>
    <col min="6147" max="6147" width="9.42578125" style="81" customWidth="1"/>
    <col min="6148" max="6148" width="9.28515625" style="81" customWidth="1"/>
    <col min="6149" max="6149" width="10.85546875" style="81" customWidth="1"/>
    <col min="6150" max="6150" width="9.140625" style="81"/>
    <col min="6151" max="6152" width="11.7109375" style="81" bestFit="1" customWidth="1"/>
    <col min="6153" max="6400" width="9.140625" style="81"/>
    <col min="6401" max="6401" width="52.42578125" style="81" customWidth="1"/>
    <col min="6402" max="6402" width="10.42578125" style="81" customWidth="1"/>
    <col min="6403" max="6403" width="9.42578125" style="81" customWidth="1"/>
    <col min="6404" max="6404" width="9.28515625" style="81" customWidth="1"/>
    <col min="6405" max="6405" width="10.85546875" style="81" customWidth="1"/>
    <col min="6406" max="6406" width="9.140625" style="81"/>
    <col min="6407" max="6408" width="11.7109375" style="81" bestFit="1" customWidth="1"/>
    <col min="6409" max="6656" width="9.140625" style="81"/>
    <col min="6657" max="6657" width="52.42578125" style="81" customWidth="1"/>
    <col min="6658" max="6658" width="10.42578125" style="81" customWidth="1"/>
    <col min="6659" max="6659" width="9.42578125" style="81" customWidth="1"/>
    <col min="6660" max="6660" width="9.28515625" style="81" customWidth="1"/>
    <col min="6661" max="6661" width="10.85546875" style="81" customWidth="1"/>
    <col min="6662" max="6662" width="9.140625" style="81"/>
    <col min="6663" max="6664" width="11.7109375" style="81" bestFit="1" customWidth="1"/>
    <col min="6665" max="6912" width="9.140625" style="81"/>
    <col min="6913" max="6913" width="52.42578125" style="81" customWidth="1"/>
    <col min="6914" max="6914" width="10.42578125" style="81" customWidth="1"/>
    <col min="6915" max="6915" width="9.42578125" style="81" customWidth="1"/>
    <col min="6916" max="6916" width="9.28515625" style="81" customWidth="1"/>
    <col min="6917" max="6917" width="10.85546875" style="81" customWidth="1"/>
    <col min="6918" max="6918" width="9.140625" style="81"/>
    <col min="6919" max="6920" width="11.7109375" style="81" bestFit="1" customWidth="1"/>
    <col min="6921" max="7168" width="9.140625" style="81"/>
    <col min="7169" max="7169" width="52.42578125" style="81" customWidth="1"/>
    <col min="7170" max="7170" width="10.42578125" style="81" customWidth="1"/>
    <col min="7171" max="7171" width="9.42578125" style="81" customWidth="1"/>
    <col min="7172" max="7172" width="9.28515625" style="81" customWidth="1"/>
    <col min="7173" max="7173" width="10.85546875" style="81" customWidth="1"/>
    <col min="7174" max="7174" width="9.140625" style="81"/>
    <col min="7175" max="7176" width="11.7109375" style="81" bestFit="1" customWidth="1"/>
    <col min="7177" max="7424" width="9.140625" style="81"/>
    <col min="7425" max="7425" width="52.42578125" style="81" customWidth="1"/>
    <col min="7426" max="7426" width="10.42578125" style="81" customWidth="1"/>
    <col min="7427" max="7427" width="9.42578125" style="81" customWidth="1"/>
    <col min="7428" max="7428" width="9.28515625" style="81" customWidth="1"/>
    <col min="7429" max="7429" width="10.85546875" style="81" customWidth="1"/>
    <col min="7430" max="7430" width="9.140625" style="81"/>
    <col min="7431" max="7432" width="11.7109375" style="81" bestFit="1" customWidth="1"/>
    <col min="7433" max="7680" width="9.140625" style="81"/>
    <col min="7681" max="7681" width="52.42578125" style="81" customWidth="1"/>
    <col min="7682" max="7682" width="10.42578125" style="81" customWidth="1"/>
    <col min="7683" max="7683" width="9.42578125" style="81" customWidth="1"/>
    <col min="7684" max="7684" width="9.28515625" style="81" customWidth="1"/>
    <col min="7685" max="7685" width="10.85546875" style="81" customWidth="1"/>
    <col min="7686" max="7686" width="9.140625" style="81"/>
    <col min="7687" max="7688" width="11.7109375" style="81" bestFit="1" customWidth="1"/>
    <col min="7689" max="7936" width="9.140625" style="81"/>
    <col min="7937" max="7937" width="52.42578125" style="81" customWidth="1"/>
    <col min="7938" max="7938" width="10.42578125" style="81" customWidth="1"/>
    <col min="7939" max="7939" width="9.42578125" style="81" customWidth="1"/>
    <col min="7940" max="7940" width="9.28515625" style="81" customWidth="1"/>
    <col min="7941" max="7941" width="10.85546875" style="81" customWidth="1"/>
    <col min="7942" max="7942" width="9.140625" style="81"/>
    <col min="7943" max="7944" width="11.7109375" style="81" bestFit="1" customWidth="1"/>
    <col min="7945" max="8192" width="9.140625" style="81"/>
    <col min="8193" max="8193" width="52.42578125" style="81" customWidth="1"/>
    <col min="8194" max="8194" width="10.42578125" style="81" customWidth="1"/>
    <col min="8195" max="8195" width="9.42578125" style="81" customWidth="1"/>
    <col min="8196" max="8196" width="9.28515625" style="81" customWidth="1"/>
    <col min="8197" max="8197" width="10.85546875" style="81" customWidth="1"/>
    <col min="8198" max="8198" width="9.140625" style="81"/>
    <col min="8199" max="8200" width="11.7109375" style="81" bestFit="1" customWidth="1"/>
    <col min="8201" max="8448" width="9.140625" style="81"/>
    <col min="8449" max="8449" width="52.42578125" style="81" customWidth="1"/>
    <col min="8450" max="8450" width="10.42578125" style="81" customWidth="1"/>
    <col min="8451" max="8451" width="9.42578125" style="81" customWidth="1"/>
    <col min="8452" max="8452" width="9.28515625" style="81" customWidth="1"/>
    <col min="8453" max="8453" width="10.85546875" style="81" customWidth="1"/>
    <col min="8454" max="8454" width="9.140625" style="81"/>
    <col min="8455" max="8456" width="11.7109375" style="81" bestFit="1" customWidth="1"/>
    <col min="8457" max="8704" width="9.140625" style="81"/>
    <col min="8705" max="8705" width="52.42578125" style="81" customWidth="1"/>
    <col min="8706" max="8706" width="10.42578125" style="81" customWidth="1"/>
    <col min="8707" max="8707" width="9.42578125" style="81" customWidth="1"/>
    <col min="8708" max="8708" width="9.28515625" style="81" customWidth="1"/>
    <col min="8709" max="8709" width="10.85546875" style="81" customWidth="1"/>
    <col min="8710" max="8710" width="9.140625" style="81"/>
    <col min="8711" max="8712" width="11.7109375" style="81" bestFit="1" customWidth="1"/>
    <col min="8713" max="8960" width="9.140625" style="81"/>
    <col min="8961" max="8961" width="52.42578125" style="81" customWidth="1"/>
    <col min="8962" max="8962" width="10.42578125" style="81" customWidth="1"/>
    <col min="8963" max="8963" width="9.42578125" style="81" customWidth="1"/>
    <col min="8964" max="8964" width="9.28515625" style="81" customWidth="1"/>
    <col min="8965" max="8965" width="10.85546875" style="81" customWidth="1"/>
    <col min="8966" max="8966" width="9.140625" style="81"/>
    <col min="8967" max="8968" width="11.7109375" style="81" bestFit="1" customWidth="1"/>
    <col min="8969" max="9216" width="9.140625" style="81"/>
    <col min="9217" max="9217" width="52.42578125" style="81" customWidth="1"/>
    <col min="9218" max="9218" width="10.42578125" style="81" customWidth="1"/>
    <col min="9219" max="9219" width="9.42578125" style="81" customWidth="1"/>
    <col min="9220" max="9220" width="9.28515625" style="81" customWidth="1"/>
    <col min="9221" max="9221" width="10.85546875" style="81" customWidth="1"/>
    <col min="9222" max="9222" width="9.140625" style="81"/>
    <col min="9223" max="9224" width="11.7109375" style="81" bestFit="1" customWidth="1"/>
    <col min="9225" max="9472" width="9.140625" style="81"/>
    <col min="9473" max="9473" width="52.42578125" style="81" customWidth="1"/>
    <col min="9474" max="9474" width="10.42578125" style="81" customWidth="1"/>
    <col min="9475" max="9475" width="9.42578125" style="81" customWidth="1"/>
    <col min="9476" max="9476" width="9.28515625" style="81" customWidth="1"/>
    <col min="9477" max="9477" width="10.85546875" style="81" customWidth="1"/>
    <col min="9478" max="9478" width="9.140625" style="81"/>
    <col min="9479" max="9480" width="11.7109375" style="81" bestFit="1" customWidth="1"/>
    <col min="9481" max="9728" width="9.140625" style="81"/>
    <col min="9729" max="9729" width="52.42578125" style="81" customWidth="1"/>
    <col min="9730" max="9730" width="10.42578125" style="81" customWidth="1"/>
    <col min="9731" max="9731" width="9.42578125" style="81" customWidth="1"/>
    <col min="9732" max="9732" width="9.28515625" style="81" customWidth="1"/>
    <col min="9733" max="9733" width="10.85546875" style="81" customWidth="1"/>
    <col min="9734" max="9734" width="9.140625" style="81"/>
    <col min="9735" max="9736" width="11.7109375" style="81" bestFit="1" customWidth="1"/>
    <col min="9737" max="9984" width="9.140625" style="81"/>
    <col min="9985" max="9985" width="52.42578125" style="81" customWidth="1"/>
    <col min="9986" max="9986" width="10.42578125" style="81" customWidth="1"/>
    <col min="9987" max="9987" width="9.42578125" style="81" customWidth="1"/>
    <col min="9988" max="9988" width="9.28515625" style="81" customWidth="1"/>
    <col min="9989" max="9989" width="10.85546875" style="81" customWidth="1"/>
    <col min="9990" max="9990" width="9.140625" style="81"/>
    <col min="9991" max="9992" width="11.7109375" style="81" bestFit="1" customWidth="1"/>
    <col min="9993" max="10240" width="9.140625" style="81"/>
    <col min="10241" max="10241" width="52.42578125" style="81" customWidth="1"/>
    <col min="10242" max="10242" width="10.42578125" style="81" customWidth="1"/>
    <col min="10243" max="10243" width="9.42578125" style="81" customWidth="1"/>
    <col min="10244" max="10244" width="9.28515625" style="81" customWidth="1"/>
    <col min="10245" max="10245" width="10.85546875" style="81" customWidth="1"/>
    <col min="10246" max="10246" width="9.140625" style="81"/>
    <col min="10247" max="10248" width="11.7109375" style="81" bestFit="1" customWidth="1"/>
    <col min="10249" max="10496" width="9.140625" style="81"/>
    <col min="10497" max="10497" width="52.42578125" style="81" customWidth="1"/>
    <col min="10498" max="10498" width="10.42578125" style="81" customWidth="1"/>
    <col min="10499" max="10499" width="9.42578125" style="81" customWidth="1"/>
    <col min="10500" max="10500" width="9.28515625" style="81" customWidth="1"/>
    <col min="10501" max="10501" width="10.85546875" style="81" customWidth="1"/>
    <col min="10502" max="10502" width="9.140625" style="81"/>
    <col min="10503" max="10504" width="11.7109375" style="81" bestFit="1" customWidth="1"/>
    <col min="10505" max="10752" width="9.140625" style="81"/>
    <col min="10753" max="10753" width="52.42578125" style="81" customWidth="1"/>
    <col min="10754" max="10754" width="10.42578125" style="81" customWidth="1"/>
    <col min="10755" max="10755" width="9.42578125" style="81" customWidth="1"/>
    <col min="10756" max="10756" width="9.28515625" style="81" customWidth="1"/>
    <col min="10757" max="10757" width="10.85546875" style="81" customWidth="1"/>
    <col min="10758" max="10758" width="9.140625" style="81"/>
    <col min="10759" max="10760" width="11.7109375" style="81" bestFit="1" customWidth="1"/>
    <col min="10761" max="11008" width="9.140625" style="81"/>
    <col min="11009" max="11009" width="52.42578125" style="81" customWidth="1"/>
    <col min="11010" max="11010" width="10.42578125" style="81" customWidth="1"/>
    <col min="11011" max="11011" width="9.42578125" style="81" customWidth="1"/>
    <col min="11012" max="11012" width="9.28515625" style="81" customWidth="1"/>
    <col min="11013" max="11013" width="10.85546875" style="81" customWidth="1"/>
    <col min="11014" max="11014" width="9.140625" style="81"/>
    <col min="11015" max="11016" width="11.7109375" style="81" bestFit="1" customWidth="1"/>
    <col min="11017" max="11264" width="9.140625" style="81"/>
    <col min="11265" max="11265" width="52.42578125" style="81" customWidth="1"/>
    <col min="11266" max="11266" width="10.42578125" style="81" customWidth="1"/>
    <col min="11267" max="11267" width="9.42578125" style="81" customWidth="1"/>
    <col min="11268" max="11268" width="9.28515625" style="81" customWidth="1"/>
    <col min="11269" max="11269" width="10.85546875" style="81" customWidth="1"/>
    <col min="11270" max="11270" width="9.140625" style="81"/>
    <col min="11271" max="11272" width="11.7109375" style="81" bestFit="1" customWidth="1"/>
    <col min="11273" max="11520" width="9.140625" style="81"/>
    <col min="11521" max="11521" width="52.42578125" style="81" customWidth="1"/>
    <col min="11522" max="11522" width="10.42578125" style="81" customWidth="1"/>
    <col min="11523" max="11523" width="9.42578125" style="81" customWidth="1"/>
    <col min="11524" max="11524" width="9.28515625" style="81" customWidth="1"/>
    <col min="11525" max="11525" width="10.85546875" style="81" customWidth="1"/>
    <col min="11526" max="11526" width="9.140625" style="81"/>
    <col min="11527" max="11528" width="11.7109375" style="81" bestFit="1" customWidth="1"/>
    <col min="11529" max="11776" width="9.140625" style="81"/>
    <col min="11777" max="11777" width="52.42578125" style="81" customWidth="1"/>
    <col min="11778" max="11778" width="10.42578125" style="81" customWidth="1"/>
    <col min="11779" max="11779" width="9.42578125" style="81" customWidth="1"/>
    <col min="11780" max="11780" width="9.28515625" style="81" customWidth="1"/>
    <col min="11781" max="11781" width="10.85546875" style="81" customWidth="1"/>
    <col min="11782" max="11782" width="9.140625" style="81"/>
    <col min="11783" max="11784" width="11.7109375" style="81" bestFit="1" customWidth="1"/>
    <col min="11785" max="12032" width="9.140625" style="81"/>
    <col min="12033" max="12033" width="52.42578125" style="81" customWidth="1"/>
    <col min="12034" max="12034" width="10.42578125" style="81" customWidth="1"/>
    <col min="12035" max="12035" width="9.42578125" style="81" customWidth="1"/>
    <col min="12036" max="12036" width="9.28515625" style="81" customWidth="1"/>
    <col min="12037" max="12037" width="10.85546875" style="81" customWidth="1"/>
    <col min="12038" max="12038" width="9.140625" style="81"/>
    <col min="12039" max="12040" width="11.7109375" style="81" bestFit="1" customWidth="1"/>
    <col min="12041" max="12288" width="9.140625" style="81"/>
    <col min="12289" max="12289" width="52.42578125" style="81" customWidth="1"/>
    <col min="12290" max="12290" width="10.42578125" style="81" customWidth="1"/>
    <col min="12291" max="12291" width="9.42578125" style="81" customWidth="1"/>
    <col min="12292" max="12292" width="9.28515625" style="81" customWidth="1"/>
    <col min="12293" max="12293" width="10.85546875" style="81" customWidth="1"/>
    <col min="12294" max="12294" width="9.140625" style="81"/>
    <col min="12295" max="12296" width="11.7109375" style="81" bestFit="1" customWidth="1"/>
    <col min="12297" max="12544" width="9.140625" style="81"/>
    <col min="12545" max="12545" width="52.42578125" style="81" customWidth="1"/>
    <col min="12546" max="12546" width="10.42578125" style="81" customWidth="1"/>
    <col min="12547" max="12547" width="9.42578125" style="81" customWidth="1"/>
    <col min="12548" max="12548" width="9.28515625" style="81" customWidth="1"/>
    <col min="12549" max="12549" width="10.85546875" style="81" customWidth="1"/>
    <col min="12550" max="12550" width="9.140625" style="81"/>
    <col min="12551" max="12552" width="11.7109375" style="81" bestFit="1" customWidth="1"/>
    <col min="12553" max="12800" width="9.140625" style="81"/>
    <col min="12801" max="12801" width="52.42578125" style="81" customWidth="1"/>
    <col min="12802" max="12802" width="10.42578125" style="81" customWidth="1"/>
    <col min="12803" max="12803" width="9.42578125" style="81" customWidth="1"/>
    <col min="12804" max="12804" width="9.28515625" style="81" customWidth="1"/>
    <col min="12805" max="12805" width="10.85546875" style="81" customWidth="1"/>
    <col min="12806" max="12806" width="9.140625" style="81"/>
    <col min="12807" max="12808" width="11.7109375" style="81" bestFit="1" customWidth="1"/>
    <col min="12809" max="13056" width="9.140625" style="81"/>
    <col min="13057" max="13057" width="52.42578125" style="81" customWidth="1"/>
    <col min="13058" max="13058" width="10.42578125" style="81" customWidth="1"/>
    <col min="13059" max="13059" width="9.42578125" style="81" customWidth="1"/>
    <col min="13060" max="13060" width="9.28515625" style="81" customWidth="1"/>
    <col min="13061" max="13061" width="10.85546875" style="81" customWidth="1"/>
    <col min="13062" max="13062" width="9.140625" style="81"/>
    <col min="13063" max="13064" width="11.7109375" style="81" bestFit="1" customWidth="1"/>
    <col min="13065" max="13312" width="9.140625" style="81"/>
    <col min="13313" max="13313" width="52.42578125" style="81" customWidth="1"/>
    <col min="13314" max="13314" width="10.42578125" style="81" customWidth="1"/>
    <col min="13315" max="13315" width="9.42578125" style="81" customWidth="1"/>
    <col min="13316" max="13316" width="9.28515625" style="81" customWidth="1"/>
    <col min="13317" max="13317" width="10.85546875" style="81" customWidth="1"/>
    <col min="13318" max="13318" width="9.140625" style="81"/>
    <col min="13319" max="13320" width="11.7109375" style="81" bestFit="1" customWidth="1"/>
    <col min="13321" max="13568" width="9.140625" style="81"/>
    <col min="13569" max="13569" width="52.42578125" style="81" customWidth="1"/>
    <col min="13570" max="13570" width="10.42578125" style="81" customWidth="1"/>
    <col min="13571" max="13571" width="9.42578125" style="81" customWidth="1"/>
    <col min="13572" max="13572" width="9.28515625" style="81" customWidth="1"/>
    <col min="13573" max="13573" width="10.85546875" style="81" customWidth="1"/>
    <col min="13574" max="13574" width="9.140625" style="81"/>
    <col min="13575" max="13576" width="11.7109375" style="81" bestFit="1" customWidth="1"/>
    <col min="13577" max="13824" width="9.140625" style="81"/>
    <col min="13825" max="13825" width="52.42578125" style="81" customWidth="1"/>
    <col min="13826" max="13826" width="10.42578125" style="81" customWidth="1"/>
    <col min="13827" max="13827" width="9.42578125" style="81" customWidth="1"/>
    <col min="13828" max="13828" width="9.28515625" style="81" customWidth="1"/>
    <col min="13829" max="13829" width="10.85546875" style="81" customWidth="1"/>
    <col min="13830" max="13830" width="9.140625" style="81"/>
    <col min="13831" max="13832" width="11.7109375" style="81" bestFit="1" customWidth="1"/>
    <col min="13833" max="14080" width="9.140625" style="81"/>
    <col min="14081" max="14081" width="52.42578125" style="81" customWidth="1"/>
    <col min="14082" max="14082" width="10.42578125" style="81" customWidth="1"/>
    <col min="14083" max="14083" width="9.42578125" style="81" customWidth="1"/>
    <col min="14084" max="14084" width="9.28515625" style="81" customWidth="1"/>
    <col min="14085" max="14085" width="10.85546875" style="81" customWidth="1"/>
    <col min="14086" max="14086" width="9.140625" style="81"/>
    <col min="14087" max="14088" width="11.7109375" style="81" bestFit="1" customWidth="1"/>
    <col min="14089" max="14336" width="9.140625" style="81"/>
    <col min="14337" max="14337" width="52.42578125" style="81" customWidth="1"/>
    <col min="14338" max="14338" width="10.42578125" style="81" customWidth="1"/>
    <col min="14339" max="14339" width="9.42578125" style="81" customWidth="1"/>
    <col min="14340" max="14340" width="9.28515625" style="81" customWidth="1"/>
    <col min="14341" max="14341" width="10.85546875" style="81" customWidth="1"/>
    <col min="14342" max="14342" width="9.140625" style="81"/>
    <col min="14343" max="14344" width="11.7109375" style="81" bestFit="1" customWidth="1"/>
    <col min="14345" max="14592" width="9.140625" style="81"/>
    <col min="14593" max="14593" width="52.42578125" style="81" customWidth="1"/>
    <col min="14594" max="14594" width="10.42578125" style="81" customWidth="1"/>
    <col min="14595" max="14595" width="9.42578125" style="81" customWidth="1"/>
    <col min="14596" max="14596" width="9.28515625" style="81" customWidth="1"/>
    <col min="14597" max="14597" width="10.85546875" style="81" customWidth="1"/>
    <col min="14598" max="14598" width="9.140625" style="81"/>
    <col min="14599" max="14600" width="11.7109375" style="81" bestFit="1" customWidth="1"/>
    <col min="14601" max="14848" width="9.140625" style="81"/>
    <col min="14849" max="14849" width="52.42578125" style="81" customWidth="1"/>
    <col min="14850" max="14850" width="10.42578125" style="81" customWidth="1"/>
    <col min="14851" max="14851" width="9.42578125" style="81" customWidth="1"/>
    <col min="14852" max="14852" width="9.28515625" style="81" customWidth="1"/>
    <col min="14853" max="14853" width="10.85546875" style="81" customWidth="1"/>
    <col min="14854" max="14854" width="9.140625" style="81"/>
    <col min="14855" max="14856" width="11.7109375" style="81" bestFit="1" customWidth="1"/>
    <col min="14857" max="15104" width="9.140625" style="81"/>
    <col min="15105" max="15105" width="52.42578125" style="81" customWidth="1"/>
    <col min="15106" max="15106" width="10.42578125" style="81" customWidth="1"/>
    <col min="15107" max="15107" width="9.42578125" style="81" customWidth="1"/>
    <col min="15108" max="15108" width="9.28515625" style="81" customWidth="1"/>
    <col min="15109" max="15109" width="10.85546875" style="81" customWidth="1"/>
    <col min="15110" max="15110" width="9.140625" style="81"/>
    <col min="15111" max="15112" width="11.7109375" style="81" bestFit="1" customWidth="1"/>
    <col min="15113" max="15360" width="9.140625" style="81"/>
    <col min="15361" max="15361" width="52.42578125" style="81" customWidth="1"/>
    <col min="15362" max="15362" width="10.42578125" style="81" customWidth="1"/>
    <col min="15363" max="15363" width="9.42578125" style="81" customWidth="1"/>
    <col min="15364" max="15364" width="9.28515625" style="81" customWidth="1"/>
    <col min="15365" max="15365" width="10.85546875" style="81" customWidth="1"/>
    <col min="15366" max="15366" width="9.140625" style="81"/>
    <col min="15367" max="15368" width="11.7109375" style="81" bestFit="1" customWidth="1"/>
    <col min="15369" max="15616" width="9.140625" style="81"/>
    <col min="15617" max="15617" width="52.42578125" style="81" customWidth="1"/>
    <col min="15618" max="15618" width="10.42578125" style="81" customWidth="1"/>
    <col min="15619" max="15619" width="9.42578125" style="81" customWidth="1"/>
    <col min="15620" max="15620" width="9.28515625" style="81" customWidth="1"/>
    <col min="15621" max="15621" width="10.85546875" style="81" customWidth="1"/>
    <col min="15622" max="15622" width="9.140625" style="81"/>
    <col min="15623" max="15624" width="11.7109375" style="81" bestFit="1" customWidth="1"/>
    <col min="15625" max="15872" width="9.140625" style="81"/>
    <col min="15873" max="15873" width="52.42578125" style="81" customWidth="1"/>
    <col min="15874" max="15874" width="10.42578125" style="81" customWidth="1"/>
    <col min="15875" max="15875" width="9.42578125" style="81" customWidth="1"/>
    <col min="15876" max="15876" width="9.28515625" style="81" customWidth="1"/>
    <col min="15877" max="15877" width="10.85546875" style="81" customWidth="1"/>
    <col min="15878" max="15878" width="9.140625" style="81"/>
    <col min="15879" max="15880" width="11.7109375" style="81" bestFit="1" customWidth="1"/>
    <col min="15881" max="16128" width="9.140625" style="81"/>
    <col min="16129" max="16129" width="52.42578125" style="81" customWidth="1"/>
    <col min="16130" max="16130" width="10.42578125" style="81" customWidth="1"/>
    <col min="16131" max="16131" width="9.42578125" style="81" customWidth="1"/>
    <col min="16132" max="16132" width="9.28515625" style="81" customWidth="1"/>
    <col min="16133" max="16133" width="10.85546875" style="81" customWidth="1"/>
    <col min="16134" max="16134" width="9.140625" style="81"/>
    <col min="16135" max="16136" width="11.7109375" style="81" bestFit="1" customWidth="1"/>
    <col min="16137" max="16384" width="9.140625" style="81"/>
  </cols>
  <sheetData>
    <row r="1" spans="1:7" s="5" customFormat="1" ht="26.25" customHeight="1" x14ac:dyDescent="0.3">
      <c r="A1" s="207" t="s">
        <v>17</v>
      </c>
      <c r="B1" s="207"/>
      <c r="C1" s="207"/>
      <c r="D1" s="207"/>
      <c r="E1" s="207"/>
    </row>
    <row r="2" spans="1:7" s="5" customFormat="1" ht="27" customHeight="1" x14ac:dyDescent="0.2">
      <c r="A2" s="208" t="s">
        <v>167</v>
      </c>
      <c r="B2" s="208"/>
      <c r="C2" s="208"/>
      <c r="D2" s="208"/>
      <c r="E2" s="208"/>
    </row>
    <row r="3" spans="1:7" s="5" customFormat="1" ht="18" customHeight="1" x14ac:dyDescent="0.2">
      <c r="A3" s="203" t="s">
        <v>18</v>
      </c>
      <c r="B3" s="209" t="s">
        <v>151</v>
      </c>
      <c r="C3" s="209" t="s">
        <v>153</v>
      </c>
      <c r="D3" s="210" t="s">
        <v>19</v>
      </c>
      <c r="E3" s="210"/>
    </row>
    <row r="4" spans="1:7" s="124" customFormat="1" ht="36" customHeight="1" x14ac:dyDescent="0.2">
      <c r="A4" s="203"/>
      <c r="B4" s="209"/>
      <c r="C4" s="209"/>
      <c r="D4" s="122" t="s">
        <v>5</v>
      </c>
      <c r="E4" s="123" t="s">
        <v>35</v>
      </c>
    </row>
    <row r="5" spans="1:7" s="5" customFormat="1" ht="21" customHeight="1" x14ac:dyDescent="0.2">
      <c r="A5" s="1" t="s">
        <v>26</v>
      </c>
      <c r="B5" s="64">
        <v>18258</v>
      </c>
      <c r="C5" s="64">
        <v>18600</v>
      </c>
      <c r="D5" s="125">
        <f>ROUND(C5/B5*100,1)</f>
        <v>101.9</v>
      </c>
      <c r="E5" s="126">
        <f>C5-B5</f>
        <v>342</v>
      </c>
      <c r="F5" s="5" t="s">
        <v>20</v>
      </c>
    </row>
    <row r="6" spans="1:7" s="5" customFormat="1" ht="15.75" x14ac:dyDescent="0.2">
      <c r="A6" s="2" t="s">
        <v>21</v>
      </c>
      <c r="B6" s="65">
        <v>4368</v>
      </c>
      <c r="C6" s="65">
        <v>4314</v>
      </c>
      <c r="D6" s="125">
        <f>ROUND(C6/B6*100,1)</f>
        <v>98.8</v>
      </c>
      <c r="E6" s="127">
        <f>C6-B6</f>
        <v>-54</v>
      </c>
    </row>
    <row r="7" spans="1:7" s="5" customFormat="1" ht="33" customHeight="1" x14ac:dyDescent="0.2">
      <c r="A7" s="1" t="s">
        <v>29</v>
      </c>
      <c r="B7" s="66">
        <v>4422</v>
      </c>
      <c r="C7" s="66">
        <v>4951</v>
      </c>
      <c r="D7" s="125">
        <f>ROUND(C7/B7*100,1)</f>
        <v>112</v>
      </c>
      <c r="E7" s="126">
        <f>C7-B7</f>
        <v>529</v>
      </c>
      <c r="F7" s="128"/>
      <c r="G7" s="129"/>
    </row>
    <row r="8" spans="1:7" s="5" customFormat="1" ht="31.5" x14ac:dyDescent="0.2">
      <c r="A8" s="3" t="s">
        <v>28</v>
      </c>
      <c r="B8" s="67">
        <v>3080</v>
      </c>
      <c r="C8" s="67">
        <v>3231</v>
      </c>
      <c r="D8" s="125">
        <f>ROUND(C8/B8*100,1)</f>
        <v>104.9</v>
      </c>
      <c r="E8" s="126">
        <f>C8-B8</f>
        <v>151</v>
      </c>
      <c r="F8" s="128"/>
      <c r="G8" s="129"/>
    </row>
    <row r="9" spans="1:7" s="5" customFormat="1" ht="33" customHeight="1" x14ac:dyDescent="0.2">
      <c r="A9" s="4" t="s">
        <v>22</v>
      </c>
      <c r="B9" s="68">
        <v>69.7</v>
      </c>
      <c r="C9" s="68">
        <v>65.3</v>
      </c>
      <c r="D9" s="199" t="s">
        <v>207</v>
      </c>
      <c r="E9" s="200"/>
      <c r="F9" s="124"/>
      <c r="G9" s="129"/>
    </row>
    <row r="10" spans="1:7" s="5" customFormat="1" ht="33" customHeight="1" x14ac:dyDescent="0.2">
      <c r="A10" s="2" t="s">
        <v>27</v>
      </c>
      <c r="B10" s="65">
        <v>3</v>
      </c>
      <c r="C10" s="65">
        <v>4</v>
      </c>
      <c r="D10" s="130">
        <f>ROUND(C10/B10*100,1)</f>
        <v>133.30000000000001</v>
      </c>
      <c r="E10" s="131">
        <f t="shared" ref="E10:E18" si="0">C10-B10</f>
        <v>1</v>
      </c>
      <c r="F10" s="124"/>
      <c r="G10" s="129"/>
    </row>
    <row r="11" spans="1:7" s="5" customFormat="1" ht="36" customHeight="1" x14ac:dyDescent="0.2">
      <c r="A11" s="2" t="s">
        <v>13</v>
      </c>
      <c r="B11" s="65">
        <v>53</v>
      </c>
      <c r="C11" s="65">
        <v>47</v>
      </c>
      <c r="D11" s="130">
        <f>ROUND(C11/B11*100,1)</f>
        <v>88.7</v>
      </c>
      <c r="E11" s="131">
        <f t="shared" si="0"/>
        <v>-6</v>
      </c>
      <c r="F11" s="124"/>
      <c r="G11" s="129"/>
    </row>
    <row r="12" spans="1:7" s="5" customFormat="1" ht="20.25" customHeight="1" x14ac:dyDescent="0.2">
      <c r="A12" s="2" t="s">
        <v>30</v>
      </c>
      <c r="B12" s="65">
        <v>785</v>
      </c>
      <c r="C12" s="65">
        <v>1008</v>
      </c>
      <c r="D12" s="130">
        <f>ROUND(C12/B12*100,1)</f>
        <v>128.4</v>
      </c>
      <c r="E12" s="127">
        <f t="shared" si="0"/>
        <v>223</v>
      </c>
    </row>
    <row r="13" spans="1:7" s="5" customFormat="1" ht="16.5" customHeight="1" x14ac:dyDescent="0.2">
      <c r="A13" s="2" t="s">
        <v>31</v>
      </c>
      <c r="B13" s="65">
        <v>183</v>
      </c>
      <c r="C13" s="65" t="s">
        <v>183</v>
      </c>
      <c r="D13" s="130">
        <f>ROUND(C13/B13*100,1)</f>
        <v>58.5</v>
      </c>
      <c r="E13" s="127">
        <f t="shared" si="0"/>
        <v>-76</v>
      </c>
    </row>
    <row r="14" spans="1:7" s="5" customFormat="1" ht="17.25" customHeight="1" x14ac:dyDescent="0.2">
      <c r="A14" s="2" t="s">
        <v>32</v>
      </c>
      <c r="B14" s="65">
        <v>0</v>
      </c>
      <c r="C14" s="65">
        <v>0</v>
      </c>
      <c r="D14" s="130" t="s">
        <v>154</v>
      </c>
      <c r="E14" s="127">
        <f t="shared" si="0"/>
        <v>0</v>
      </c>
    </row>
    <row r="15" spans="1:7" s="5" customFormat="1" ht="33.75" customHeight="1" x14ac:dyDescent="0.2">
      <c r="A15" s="1" t="s">
        <v>33</v>
      </c>
      <c r="B15" s="66">
        <v>184</v>
      </c>
      <c r="C15" s="136">
        <v>149</v>
      </c>
      <c r="D15" s="130">
        <f>ROUND(C15/B15*100,1)</f>
        <v>81</v>
      </c>
      <c r="E15" s="126">
        <f t="shared" si="0"/>
        <v>-35</v>
      </c>
    </row>
    <row r="16" spans="1:7" s="5" customFormat="1" ht="31.5" x14ac:dyDescent="0.2">
      <c r="A16" s="2" t="s">
        <v>34</v>
      </c>
      <c r="B16" s="65">
        <v>2479</v>
      </c>
      <c r="C16" s="65">
        <v>2766</v>
      </c>
      <c r="D16" s="130">
        <f>ROUND(C16/B16*100,1)</f>
        <v>111.6</v>
      </c>
      <c r="E16" s="127">
        <f t="shared" si="0"/>
        <v>287</v>
      </c>
      <c r="F16" s="132"/>
    </row>
    <row r="17" spans="1:10" s="5" customFormat="1" ht="15.75" x14ac:dyDescent="0.2">
      <c r="A17" s="1" t="s">
        <v>1</v>
      </c>
      <c r="B17" s="66">
        <v>8934</v>
      </c>
      <c r="C17" s="66">
        <v>9351</v>
      </c>
      <c r="D17" s="130">
        <f>ROUND(C17/B17*100,1)</f>
        <v>104.7</v>
      </c>
      <c r="E17" s="126">
        <f t="shared" si="0"/>
        <v>417</v>
      </c>
      <c r="F17" s="132"/>
    </row>
    <row r="18" spans="1:10" s="5" customFormat="1" ht="16.5" customHeight="1" x14ac:dyDescent="0.2">
      <c r="A18" s="2" t="s">
        <v>21</v>
      </c>
      <c r="B18" s="67">
        <v>7053</v>
      </c>
      <c r="C18" s="67">
        <v>7110</v>
      </c>
      <c r="D18" s="130">
        <f>ROUND(C18/B18*100,1)</f>
        <v>100.8</v>
      </c>
      <c r="E18" s="127">
        <f t="shared" si="0"/>
        <v>57</v>
      </c>
      <c r="F18" s="132"/>
    </row>
    <row r="19" spans="1:10" s="5" customFormat="1" ht="18.75" customHeight="1" x14ac:dyDescent="0.2">
      <c r="A19" s="1" t="s">
        <v>206</v>
      </c>
      <c r="B19" s="64">
        <v>2106</v>
      </c>
      <c r="C19" s="69">
        <v>2830.15</v>
      </c>
      <c r="D19" s="130">
        <f>ROUND(C19/B19*100,1)</f>
        <v>134.4</v>
      </c>
      <c r="E19" s="133" t="s">
        <v>184</v>
      </c>
      <c r="F19" s="132"/>
    </row>
    <row r="20" spans="1:10" s="5" customFormat="1" ht="9" customHeight="1" x14ac:dyDescent="0.2">
      <c r="A20" s="201" t="s">
        <v>168</v>
      </c>
      <c r="B20" s="201"/>
      <c r="C20" s="201"/>
      <c r="D20" s="201"/>
      <c r="E20" s="201"/>
    </row>
    <row r="21" spans="1:10" s="5" customFormat="1" ht="15" customHeight="1" x14ac:dyDescent="0.2">
      <c r="A21" s="202"/>
      <c r="B21" s="202"/>
      <c r="C21" s="202"/>
      <c r="D21" s="202"/>
      <c r="E21" s="202"/>
    </row>
    <row r="22" spans="1:10" s="5" customFormat="1" ht="12.75" customHeight="1" x14ac:dyDescent="0.2">
      <c r="A22" s="203" t="s">
        <v>18</v>
      </c>
      <c r="B22" s="204" t="s">
        <v>23</v>
      </c>
      <c r="C22" s="204" t="s">
        <v>146</v>
      </c>
      <c r="D22" s="205" t="s">
        <v>19</v>
      </c>
      <c r="E22" s="206"/>
    </row>
    <row r="23" spans="1:10" s="5" customFormat="1" ht="48.75" customHeight="1" x14ac:dyDescent="0.2">
      <c r="A23" s="203"/>
      <c r="B23" s="204"/>
      <c r="C23" s="204"/>
      <c r="D23" s="122" t="s">
        <v>5</v>
      </c>
      <c r="E23" s="123" t="s">
        <v>125</v>
      </c>
    </row>
    <row r="24" spans="1:10" s="5" customFormat="1" ht="26.25" customHeight="1" x14ac:dyDescent="0.35">
      <c r="A24" s="1" t="s">
        <v>26</v>
      </c>
      <c r="B24" s="64">
        <v>14737</v>
      </c>
      <c r="C24" s="64">
        <v>14743</v>
      </c>
      <c r="D24" s="125">
        <f>ROUND(C24/B24*100,1)</f>
        <v>100</v>
      </c>
      <c r="E24" s="134">
        <f>C24-B24</f>
        <v>6</v>
      </c>
      <c r="G24" s="135"/>
      <c r="H24" s="135"/>
    </row>
    <row r="25" spans="1:10" s="5" customFormat="1" ht="15.75" x14ac:dyDescent="0.2">
      <c r="A25" s="1" t="s">
        <v>36</v>
      </c>
      <c r="B25" s="64">
        <v>11499</v>
      </c>
      <c r="C25" s="64">
        <v>11833</v>
      </c>
      <c r="D25" s="125">
        <f>ROUND(C25/B25*100,1)</f>
        <v>102.9</v>
      </c>
      <c r="E25" s="134">
        <f>C25-B25</f>
        <v>334</v>
      </c>
    </row>
    <row r="26" spans="1:10" s="5" customFormat="1" ht="21" customHeight="1" x14ac:dyDescent="0.2">
      <c r="A26" s="1" t="s">
        <v>37</v>
      </c>
      <c r="B26" s="64">
        <v>2792</v>
      </c>
      <c r="C26" s="64">
        <v>3090</v>
      </c>
      <c r="D26" s="125">
        <f>ROUND(C26/B26*100,1)</f>
        <v>110.7</v>
      </c>
      <c r="E26" s="134">
        <f>C26-B26</f>
        <v>298</v>
      </c>
    </row>
    <row r="27" spans="1:10" s="5" customFormat="1" ht="33.75" customHeight="1" x14ac:dyDescent="0.2">
      <c r="A27" s="6" t="s">
        <v>24</v>
      </c>
      <c r="B27" s="70">
        <v>4597</v>
      </c>
      <c r="C27" s="70">
        <v>5225.1138090614895</v>
      </c>
      <c r="D27" s="137">
        <f>ROUND(C27/B27*100,1)</f>
        <v>113.7</v>
      </c>
      <c r="E27" s="138" t="s">
        <v>186</v>
      </c>
      <c r="F27" s="132"/>
      <c r="G27" s="132"/>
      <c r="I27" s="132"/>
      <c r="J27" s="139"/>
    </row>
    <row r="28" spans="1:10" s="5" customFormat="1" ht="24.75" customHeight="1" x14ac:dyDescent="0.2">
      <c r="A28" s="1" t="s">
        <v>25</v>
      </c>
      <c r="B28" s="69">
        <v>5</v>
      </c>
      <c r="C28" s="69">
        <v>5</v>
      </c>
      <c r="D28" s="197" t="s">
        <v>187</v>
      </c>
      <c r="E28" s="197"/>
    </row>
    <row r="29" spans="1:10" ht="33" customHeight="1" x14ac:dyDescent="0.2">
      <c r="A29" s="198"/>
      <c r="B29" s="198"/>
      <c r="C29" s="198"/>
      <c r="D29" s="198"/>
      <c r="E29" s="198"/>
    </row>
  </sheetData>
  <mergeCells count="14">
    <mergeCell ref="A1:E1"/>
    <mergeCell ref="A2:E2"/>
    <mergeCell ref="A3:A4"/>
    <mergeCell ref="B3:B4"/>
    <mergeCell ref="C3:C4"/>
    <mergeCell ref="D3:E3"/>
    <mergeCell ref="D28:E28"/>
    <mergeCell ref="A29:E29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27" right="0" top="0.39370078740157483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 tint="-0.14999847407452621"/>
  </sheetPr>
  <dimension ref="A1:BQ116"/>
  <sheetViews>
    <sheetView view="pageBreakPreview" zoomScale="70" zoomScaleNormal="84" zoomScaleSheetLayoutView="70" workbookViewId="0">
      <selection activeCell="A3" sqref="A3:A7"/>
    </sheetView>
  </sheetViews>
  <sheetFormatPr defaultColWidth="9.140625" defaultRowHeight="12.75" x14ac:dyDescent="0.2"/>
  <cols>
    <col min="1" max="1" width="25.42578125" style="90" customWidth="1"/>
    <col min="2" max="3" width="7.7109375" style="90" customWidth="1"/>
    <col min="4" max="4" width="6.28515625" style="90" customWidth="1"/>
    <col min="5" max="5" width="7.28515625" style="90" customWidth="1"/>
    <col min="6" max="6" width="7.140625" style="90" customWidth="1"/>
    <col min="7" max="7" width="6.85546875" style="90" customWidth="1"/>
    <col min="8" max="8" width="6.140625" style="90" customWidth="1"/>
    <col min="9" max="9" width="7.42578125" style="90" customWidth="1"/>
    <col min="10" max="10" width="6.7109375" style="90" customWidth="1"/>
    <col min="11" max="12" width="7.28515625" style="90" customWidth="1"/>
    <col min="13" max="13" width="6.7109375" style="90" customWidth="1"/>
    <col min="14" max="14" width="7.85546875" style="90" customWidth="1"/>
    <col min="15" max="15" width="7.28515625" style="90" customWidth="1"/>
    <col min="16" max="16" width="7" style="90" customWidth="1"/>
    <col min="17" max="17" width="6.140625" style="90" customWidth="1"/>
    <col min="18" max="18" width="7.42578125" style="90" customWidth="1"/>
    <col min="19" max="19" width="7.5703125" style="90" customWidth="1"/>
    <col min="20" max="20" width="7.7109375" style="90" customWidth="1"/>
    <col min="21" max="21" width="0.28515625" style="90" customWidth="1"/>
    <col min="22" max="22" width="7.42578125" style="90" customWidth="1"/>
    <col min="23" max="23" width="7.5703125" style="90" customWidth="1"/>
    <col min="24" max="24" width="7.85546875" style="90" customWidth="1"/>
    <col min="25" max="25" width="7.5703125" style="90" customWidth="1"/>
    <col min="26" max="26" width="8" style="90" customWidth="1"/>
    <col min="27" max="27" width="8.42578125" style="90" customWidth="1"/>
    <col min="28" max="28" width="6.7109375" style="90" customWidth="1"/>
    <col min="29" max="29" width="7" style="90" customWidth="1"/>
    <col min="30" max="30" width="7.5703125" style="90" customWidth="1"/>
    <col min="31" max="31" width="7" style="90" customWidth="1"/>
    <col min="32" max="32" width="6" style="90" customWidth="1"/>
    <col min="33" max="33" width="7" style="90" customWidth="1"/>
    <col min="34" max="34" width="7.28515625" style="90" customWidth="1"/>
    <col min="35" max="35" width="7.42578125" style="90" customWidth="1"/>
    <col min="36" max="36" width="7.7109375" style="90" customWidth="1"/>
    <col min="37" max="37" width="6.7109375" style="90" customWidth="1"/>
    <col min="38" max="38" width="8.140625" style="90" customWidth="1"/>
    <col min="39" max="39" width="8.5703125" style="90" customWidth="1"/>
    <col min="40" max="40" width="8.42578125" style="90" customWidth="1"/>
    <col min="41" max="41" width="8.28515625" style="90" customWidth="1"/>
    <col min="42" max="42" width="9" style="90" customWidth="1"/>
    <col min="43" max="43" width="8" style="90" customWidth="1"/>
    <col min="44" max="44" width="9.140625" style="90" customWidth="1"/>
    <col min="45" max="45" width="7.7109375" style="90" customWidth="1"/>
    <col min="46" max="46" width="9" style="90" customWidth="1"/>
    <col min="47" max="48" width="8.7109375" style="90" customWidth="1"/>
    <col min="49" max="49" width="7.140625" style="90" customWidth="1"/>
    <col min="50" max="50" width="7" style="90" customWidth="1"/>
    <col min="51" max="51" width="7.42578125" style="90" customWidth="1"/>
    <col min="52" max="52" width="6.140625" style="90" customWidth="1"/>
    <col min="53" max="53" width="5.28515625" style="90" customWidth="1"/>
    <col min="54" max="54" width="7" style="90" customWidth="1"/>
    <col min="55" max="55" width="6.7109375" style="90" customWidth="1"/>
    <col min="56" max="56" width="7.85546875" style="90" customWidth="1"/>
    <col min="57" max="57" width="7.42578125" style="90" customWidth="1"/>
    <col min="58" max="58" width="8.5703125" style="90" customWidth="1"/>
    <col min="59" max="59" width="8.42578125" style="90" customWidth="1"/>
    <col min="60" max="60" width="6" style="90" customWidth="1"/>
    <col min="61" max="61" width="7.140625" style="90" customWidth="1"/>
    <col min="62" max="62" width="6.85546875" style="90" customWidth="1"/>
    <col min="63" max="63" width="9.7109375" style="90" customWidth="1"/>
    <col min="64" max="64" width="6.42578125" style="90" customWidth="1"/>
    <col min="65" max="65" width="8.5703125" style="90" customWidth="1"/>
    <col min="66" max="66" width="7.85546875" style="90" customWidth="1"/>
    <col min="67" max="68" width="7.28515625" style="90" customWidth="1"/>
    <col min="69" max="69" width="7.140625" style="90" customWidth="1"/>
    <col min="70" max="16384" width="9.140625" style="90"/>
  </cols>
  <sheetData>
    <row r="1" spans="1:69" ht="21.75" customHeight="1" x14ac:dyDescent="0.3">
      <c r="A1" s="247" t="s">
        <v>205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149"/>
      <c r="V1" s="149"/>
      <c r="W1" s="149"/>
      <c r="X1" s="149"/>
      <c r="Y1" s="149"/>
      <c r="Z1" s="88"/>
      <c r="AA1" s="88"/>
      <c r="AB1" s="89"/>
      <c r="AH1" s="88"/>
      <c r="AI1" s="88"/>
      <c r="AJ1" s="91" t="s">
        <v>0</v>
      </c>
      <c r="AK1" s="89"/>
      <c r="AL1" s="88"/>
      <c r="AM1" s="88"/>
      <c r="AN1" s="89"/>
      <c r="AT1" s="88"/>
      <c r="AU1" s="88"/>
      <c r="AV1" s="93" t="s">
        <v>0</v>
      </c>
      <c r="AW1" s="89"/>
      <c r="AX1" s="92"/>
      <c r="AZ1" s="93"/>
      <c r="BA1" s="92"/>
      <c r="BB1" s="89"/>
      <c r="BC1" s="94"/>
      <c r="BE1" s="89"/>
      <c r="BF1" s="89"/>
      <c r="BG1" s="89"/>
      <c r="BH1" s="94"/>
      <c r="BI1" s="89"/>
      <c r="BJ1" s="89"/>
      <c r="BK1" s="89"/>
      <c r="BO1" s="93"/>
      <c r="BP1" s="93" t="s">
        <v>0</v>
      </c>
      <c r="BQ1" s="93"/>
    </row>
    <row r="2" spans="1:69" ht="26.25" customHeight="1" x14ac:dyDescent="0.3">
      <c r="A2" s="250" t="s">
        <v>169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6"/>
      <c r="AY2" s="96"/>
      <c r="AZ2" s="96"/>
      <c r="BA2" s="96"/>
      <c r="BB2" s="96"/>
      <c r="BC2" s="96"/>
      <c r="BD2" s="89"/>
      <c r="BE2" s="89"/>
      <c r="BF2" s="89"/>
      <c r="BG2" s="89"/>
      <c r="BH2" s="89"/>
      <c r="BI2" s="89"/>
      <c r="BJ2" s="89"/>
      <c r="BK2" s="89"/>
      <c r="BL2" s="89"/>
      <c r="BM2" s="89"/>
    </row>
    <row r="3" spans="1:69" ht="30" customHeight="1" x14ac:dyDescent="0.2">
      <c r="A3" s="227"/>
      <c r="B3" s="211" t="s">
        <v>189</v>
      </c>
      <c r="C3" s="212"/>
      <c r="D3" s="212"/>
      <c r="E3" s="213"/>
      <c r="F3" s="230" t="s">
        <v>188</v>
      </c>
      <c r="G3" s="231"/>
      <c r="H3" s="231"/>
      <c r="I3" s="232"/>
      <c r="J3" s="211" t="s">
        <v>191</v>
      </c>
      <c r="K3" s="212"/>
      <c r="L3" s="212"/>
      <c r="M3" s="213"/>
      <c r="N3" s="211" t="s">
        <v>204</v>
      </c>
      <c r="O3" s="212"/>
      <c r="P3" s="212"/>
      <c r="Q3" s="213"/>
      <c r="R3" s="242" t="s">
        <v>192</v>
      </c>
      <c r="S3" s="242"/>
      <c r="T3" s="242"/>
      <c r="U3" s="242"/>
      <c r="V3" s="221" t="s">
        <v>194</v>
      </c>
      <c r="W3" s="221"/>
      <c r="X3" s="221"/>
      <c r="Y3" s="221"/>
      <c r="Z3" s="211" t="s">
        <v>195</v>
      </c>
      <c r="AA3" s="212"/>
      <c r="AB3" s="212"/>
      <c r="AC3" s="213"/>
      <c r="AD3" s="221" t="s">
        <v>127</v>
      </c>
      <c r="AE3" s="221"/>
      <c r="AF3" s="221"/>
      <c r="AG3" s="221"/>
      <c r="AH3" s="221"/>
      <c r="AI3" s="221"/>
      <c r="AJ3" s="221"/>
      <c r="AK3" s="221"/>
      <c r="AL3" s="211" t="s">
        <v>12</v>
      </c>
      <c r="AM3" s="212"/>
      <c r="AN3" s="212"/>
      <c r="AO3" s="213"/>
      <c r="AP3" s="221" t="s">
        <v>14</v>
      </c>
      <c r="AQ3" s="221"/>
      <c r="AR3" s="221"/>
      <c r="AS3" s="221"/>
      <c r="AT3" s="221" t="s">
        <v>197</v>
      </c>
      <c r="AU3" s="221"/>
      <c r="AV3" s="221"/>
      <c r="AW3" s="221"/>
      <c r="AX3" s="211" t="s">
        <v>198</v>
      </c>
      <c r="AY3" s="212"/>
      <c r="AZ3" s="212"/>
      <c r="BA3" s="213"/>
      <c r="BB3" s="237" t="s">
        <v>199</v>
      </c>
      <c r="BC3" s="221"/>
      <c r="BD3" s="221"/>
      <c r="BE3" s="221"/>
      <c r="BF3" s="211" t="s">
        <v>201</v>
      </c>
      <c r="BG3" s="212"/>
      <c r="BH3" s="213"/>
      <c r="BI3" s="221" t="s">
        <v>203</v>
      </c>
      <c r="BJ3" s="221"/>
      <c r="BK3" s="221"/>
      <c r="BL3" s="221"/>
      <c r="BM3" s="221"/>
      <c r="BN3" s="233" t="s">
        <v>24</v>
      </c>
      <c r="BO3" s="233"/>
      <c r="BP3" s="233"/>
      <c r="BQ3" s="233"/>
    </row>
    <row r="4" spans="1:69" ht="33.75" customHeight="1" x14ac:dyDescent="0.2">
      <c r="A4" s="228"/>
      <c r="B4" s="214"/>
      <c r="C4" s="215"/>
      <c r="D4" s="215"/>
      <c r="E4" s="216"/>
      <c r="F4" s="211" t="s">
        <v>190</v>
      </c>
      <c r="G4" s="212"/>
      <c r="H4" s="212"/>
      <c r="I4" s="213"/>
      <c r="J4" s="214"/>
      <c r="K4" s="215"/>
      <c r="L4" s="215"/>
      <c r="M4" s="216"/>
      <c r="N4" s="214"/>
      <c r="O4" s="215"/>
      <c r="P4" s="215"/>
      <c r="Q4" s="216"/>
      <c r="R4" s="242"/>
      <c r="S4" s="242"/>
      <c r="T4" s="242"/>
      <c r="U4" s="242"/>
      <c r="V4" s="221"/>
      <c r="W4" s="221"/>
      <c r="X4" s="221"/>
      <c r="Y4" s="221"/>
      <c r="Z4" s="214"/>
      <c r="AA4" s="215"/>
      <c r="AB4" s="215"/>
      <c r="AC4" s="216"/>
      <c r="AD4" s="214" t="s">
        <v>196</v>
      </c>
      <c r="AE4" s="215"/>
      <c r="AF4" s="215"/>
      <c r="AG4" s="216"/>
      <c r="AH4" s="214" t="s">
        <v>126</v>
      </c>
      <c r="AI4" s="215"/>
      <c r="AJ4" s="215"/>
      <c r="AK4" s="216"/>
      <c r="AL4" s="214"/>
      <c r="AM4" s="215"/>
      <c r="AN4" s="215"/>
      <c r="AO4" s="216"/>
      <c r="AP4" s="221"/>
      <c r="AQ4" s="221"/>
      <c r="AR4" s="221"/>
      <c r="AS4" s="221"/>
      <c r="AT4" s="221"/>
      <c r="AU4" s="221"/>
      <c r="AV4" s="221"/>
      <c r="AW4" s="221"/>
      <c r="AX4" s="214"/>
      <c r="AY4" s="215"/>
      <c r="AZ4" s="215"/>
      <c r="BA4" s="216"/>
      <c r="BB4" s="221" t="s">
        <v>200</v>
      </c>
      <c r="BC4" s="221"/>
      <c r="BD4" s="221"/>
      <c r="BE4" s="221"/>
      <c r="BF4" s="214"/>
      <c r="BG4" s="215"/>
      <c r="BH4" s="216"/>
      <c r="BI4" s="221" t="s">
        <v>145</v>
      </c>
      <c r="BJ4" s="221"/>
      <c r="BK4" s="221"/>
      <c r="BL4" s="221"/>
      <c r="BM4" s="221" t="s">
        <v>202</v>
      </c>
      <c r="BN4" s="233"/>
      <c r="BO4" s="233"/>
      <c r="BP4" s="233"/>
      <c r="BQ4" s="233"/>
    </row>
    <row r="5" spans="1:69" ht="23.25" customHeight="1" x14ac:dyDescent="0.2">
      <c r="A5" s="228"/>
      <c r="B5" s="222"/>
      <c r="C5" s="223"/>
      <c r="D5" s="223"/>
      <c r="E5" s="224"/>
      <c r="F5" s="222"/>
      <c r="G5" s="223"/>
      <c r="H5" s="223"/>
      <c r="I5" s="224"/>
      <c r="J5" s="222"/>
      <c r="K5" s="223"/>
      <c r="L5" s="223"/>
      <c r="M5" s="224"/>
      <c r="N5" s="222"/>
      <c r="O5" s="223"/>
      <c r="P5" s="223"/>
      <c r="Q5" s="224"/>
      <c r="R5" s="242"/>
      <c r="S5" s="242"/>
      <c r="T5" s="242"/>
      <c r="U5" s="242"/>
      <c r="V5" s="221"/>
      <c r="W5" s="221"/>
      <c r="X5" s="221"/>
      <c r="Y5" s="221"/>
      <c r="Z5" s="214"/>
      <c r="AA5" s="215"/>
      <c r="AB5" s="215"/>
      <c r="AC5" s="216"/>
      <c r="AD5" s="222"/>
      <c r="AE5" s="223"/>
      <c r="AF5" s="223"/>
      <c r="AG5" s="224"/>
      <c r="AH5" s="222"/>
      <c r="AI5" s="223"/>
      <c r="AJ5" s="223"/>
      <c r="AK5" s="224"/>
      <c r="AL5" s="214"/>
      <c r="AM5" s="215"/>
      <c r="AN5" s="215"/>
      <c r="AO5" s="216"/>
      <c r="AP5" s="221"/>
      <c r="AQ5" s="221"/>
      <c r="AR5" s="221"/>
      <c r="AS5" s="221"/>
      <c r="AT5" s="221"/>
      <c r="AU5" s="221"/>
      <c r="AV5" s="221"/>
      <c r="AW5" s="221"/>
      <c r="AX5" s="214"/>
      <c r="AY5" s="215"/>
      <c r="AZ5" s="215"/>
      <c r="BA5" s="216"/>
      <c r="BB5" s="221"/>
      <c r="BC5" s="221"/>
      <c r="BD5" s="221"/>
      <c r="BE5" s="221"/>
      <c r="BF5" s="214"/>
      <c r="BG5" s="215"/>
      <c r="BH5" s="216"/>
      <c r="BI5" s="221"/>
      <c r="BJ5" s="221"/>
      <c r="BK5" s="221"/>
      <c r="BL5" s="221"/>
      <c r="BM5" s="221"/>
      <c r="BN5" s="233"/>
      <c r="BO5" s="233"/>
      <c r="BP5" s="233"/>
      <c r="BQ5" s="233"/>
    </row>
    <row r="6" spans="1:69" ht="39" customHeight="1" x14ac:dyDescent="0.2">
      <c r="A6" s="228"/>
      <c r="B6" s="218">
        <v>2018</v>
      </c>
      <c r="C6" s="218">
        <v>2019</v>
      </c>
      <c r="D6" s="225" t="s">
        <v>2</v>
      </c>
      <c r="E6" s="226"/>
      <c r="F6" s="218">
        <v>2018</v>
      </c>
      <c r="G6" s="218">
        <v>2019</v>
      </c>
      <c r="H6" s="225" t="s">
        <v>2</v>
      </c>
      <c r="I6" s="226"/>
      <c r="J6" s="218">
        <v>2018</v>
      </c>
      <c r="K6" s="218">
        <v>2019</v>
      </c>
      <c r="L6" s="225" t="s">
        <v>2</v>
      </c>
      <c r="M6" s="226"/>
      <c r="N6" s="218">
        <v>2018</v>
      </c>
      <c r="O6" s="218">
        <v>2019</v>
      </c>
      <c r="P6" s="225" t="s">
        <v>2</v>
      </c>
      <c r="Q6" s="226"/>
      <c r="R6" s="218">
        <v>2018</v>
      </c>
      <c r="S6" s="218">
        <v>2019</v>
      </c>
      <c r="T6" s="243" t="s">
        <v>193</v>
      </c>
      <c r="U6" s="244"/>
      <c r="V6" s="218">
        <v>2018</v>
      </c>
      <c r="W6" s="218">
        <v>2019</v>
      </c>
      <c r="X6" s="225" t="s">
        <v>2</v>
      </c>
      <c r="Y6" s="226"/>
      <c r="Z6" s="217">
        <v>2018</v>
      </c>
      <c r="AA6" s="218">
        <v>2019</v>
      </c>
      <c r="AB6" s="220" t="s">
        <v>2</v>
      </c>
      <c r="AC6" s="220"/>
      <c r="AD6" s="217">
        <v>2018</v>
      </c>
      <c r="AE6" s="217">
        <v>2019</v>
      </c>
      <c r="AF6" s="220" t="s">
        <v>2</v>
      </c>
      <c r="AG6" s="220"/>
      <c r="AH6" s="220" t="s">
        <v>3</v>
      </c>
      <c r="AI6" s="220"/>
      <c r="AJ6" s="220" t="s">
        <v>2</v>
      </c>
      <c r="AK6" s="220"/>
      <c r="AL6" s="217">
        <v>2018</v>
      </c>
      <c r="AM6" s="218">
        <v>2019</v>
      </c>
      <c r="AN6" s="220" t="s">
        <v>2</v>
      </c>
      <c r="AO6" s="220"/>
      <c r="AP6" s="217">
        <v>2018</v>
      </c>
      <c r="AQ6" s="217">
        <v>2019</v>
      </c>
      <c r="AR6" s="220" t="s">
        <v>2</v>
      </c>
      <c r="AS6" s="220"/>
      <c r="AT6" s="220" t="s">
        <v>3</v>
      </c>
      <c r="AU6" s="220"/>
      <c r="AV6" s="220" t="s">
        <v>2</v>
      </c>
      <c r="AW6" s="220"/>
      <c r="AX6" s="217">
        <v>2018</v>
      </c>
      <c r="AY6" s="218">
        <v>2019</v>
      </c>
      <c r="AZ6" s="220" t="s">
        <v>2</v>
      </c>
      <c r="BA6" s="220"/>
      <c r="BB6" s="218">
        <v>2018</v>
      </c>
      <c r="BC6" s="218">
        <v>2019</v>
      </c>
      <c r="BD6" s="220" t="s">
        <v>2</v>
      </c>
      <c r="BE6" s="220"/>
      <c r="BF6" s="217">
        <v>2018</v>
      </c>
      <c r="BG6" s="217">
        <v>2019</v>
      </c>
      <c r="BH6" s="97"/>
      <c r="BI6" s="217">
        <v>2018</v>
      </c>
      <c r="BJ6" s="217">
        <v>2019</v>
      </c>
      <c r="BK6" s="220" t="s">
        <v>2</v>
      </c>
      <c r="BL6" s="220"/>
      <c r="BM6" s="248">
        <v>2019</v>
      </c>
      <c r="BN6" s="234">
        <v>2018</v>
      </c>
      <c r="BO6" s="235">
        <v>2019</v>
      </c>
      <c r="BP6" s="220" t="s">
        <v>2</v>
      </c>
      <c r="BQ6" s="220"/>
    </row>
    <row r="7" spans="1:69" s="98" customFormat="1" ht="24" customHeight="1" x14ac:dyDescent="0.2">
      <c r="A7" s="229"/>
      <c r="B7" s="219"/>
      <c r="C7" s="219"/>
      <c r="D7" s="144" t="s">
        <v>5</v>
      </c>
      <c r="E7" s="144" t="s">
        <v>4</v>
      </c>
      <c r="F7" s="219"/>
      <c r="G7" s="219"/>
      <c r="H7" s="144" t="s">
        <v>5</v>
      </c>
      <c r="I7" s="144" t="s">
        <v>4</v>
      </c>
      <c r="J7" s="219"/>
      <c r="K7" s="219"/>
      <c r="L7" s="144" t="s">
        <v>5</v>
      </c>
      <c r="M7" s="144" t="s">
        <v>4</v>
      </c>
      <c r="N7" s="219"/>
      <c r="O7" s="219"/>
      <c r="P7" s="144" t="s">
        <v>5</v>
      </c>
      <c r="Q7" s="144" t="s">
        <v>4</v>
      </c>
      <c r="R7" s="219"/>
      <c r="S7" s="219"/>
      <c r="T7" s="245"/>
      <c r="U7" s="246"/>
      <c r="V7" s="219"/>
      <c r="W7" s="219"/>
      <c r="X7" s="144" t="s">
        <v>5</v>
      </c>
      <c r="Y7" s="144" t="s">
        <v>4</v>
      </c>
      <c r="Z7" s="217"/>
      <c r="AA7" s="219"/>
      <c r="AB7" s="144" t="s">
        <v>5</v>
      </c>
      <c r="AC7" s="144" t="s">
        <v>4</v>
      </c>
      <c r="AD7" s="217"/>
      <c r="AE7" s="217"/>
      <c r="AF7" s="144" t="s">
        <v>5</v>
      </c>
      <c r="AG7" s="144" t="s">
        <v>4</v>
      </c>
      <c r="AH7" s="143">
        <v>2018</v>
      </c>
      <c r="AI7" s="143">
        <v>2019</v>
      </c>
      <c r="AJ7" s="144" t="s">
        <v>5</v>
      </c>
      <c r="AK7" s="144" t="s">
        <v>4</v>
      </c>
      <c r="AL7" s="217"/>
      <c r="AM7" s="219"/>
      <c r="AN7" s="144" t="s">
        <v>5</v>
      </c>
      <c r="AO7" s="144" t="s">
        <v>4</v>
      </c>
      <c r="AP7" s="217"/>
      <c r="AQ7" s="217"/>
      <c r="AR7" s="144" t="s">
        <v>5</v>
      </c>
      <c r="AS7" s="144" t="s">
        <v>4</v>
      </c>
      <c r="AT7" s="143">
        <v>2018</v>
      </c>
      <c r="AU7" s="143">
        <v>2019</v>
      </c>
      <c r="AV7" s="144" t="s">
        <v>5</v>
      </c>
      <c r="AW7" s="144" t="s">
        <v>4</v>
      </c>
      <c r="AX7" s="217"/>
      <c r="AY7" s="219"/>
      <c r="AZ7" s="144" t="s">
        <v>5</v>
      </c>
      <c r="BA7" s="144" t="s">
        <v>4</v>
      </c>
      <c r="BB7" s="219"/>
      <c r="BC7" s="219"/>
      <c r="BD7" s="144" t="s">
        <v>5</v>
      </c>
      <c r="BE7" s="144" t="s">
        <v>4</v>
      </c>
      <c r="BF7" s="217"/>
      <c r="BG7" s="217"/>
      <c r="BH7" s="97" t="s">
        <v>4</v>
      </c>
      <c r="BI7" s="217"/>
      <c r="BJ7" s="217"/>
      <c r="BK7" s="144" t="s">
        <v>5</v>
      </c>
      <c r="BL7" s="144" t="s">
        <v>4</v>
      </c>
      <c r="BM7" s="249"/>
      <c r="BN7" s="234"/>
      <c r="BO7" s="236"/>
      <c r="BP7" s="144" t="s">
        <v>5</v>
      </c>
      <c r="BQ7" s="145" t="s">
        <v>4</v>
      </c>
    </row>
    <row r="8" spans="1:69" s="100" customFormat="1" ht="12.75" customHeight="1" x14ac:dyDescent="0.2">
      <c r="A8" s="99" t="s">
        <v>6</v>
      </c>
      <c r="B8" s="99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  <c r="L8" s="99">
        <v>11</v>
      </c>
      <c r="M8" s="99">
        <v>12</v>
      </c>
      <c r="N8" s="99">
        <v>13</v>
      </c>
      <c r="O8" s="99">
        <v>14</v>
      </c>
      <c r="P8" s="99">
        <v>15</v>
      </c>
      <c r="Q8" s="99">
        <v>16</v>
      </c>
      <c r="R8" s="99">
        <v>17</v>
      </c>
      <c r="S8" s="146">
        <v>18</v>
      </c>
      <c r="T8" s="238">
        <v>19</v>
      </c>
      <c r="U8" s="239"/>
      <c r="V8" s="99">
        <v>20</v>
      </c>
      <c r="W8" s="99">
        <v>21</v>
      </c>
      <c r="X8" s="99">
        <v>22</v>
      </c>
      <c r="Y8" s="99">
        <v>23</v>
      </c>
      <c r="Z8" s="99">
        <v>24</v>
      </c>
      <c r="AA8" s="99">
        <v>25</v>
      </c>
      <c r="AB8" s="99">
        <v>26</v>
      </c>
      <c r="AC8" s="99">
        <v>27</v>
      </c>
      <c r="AD8" s="99">
        <v>28</v>
      </c>
      <c r="AE8" s="99">
        <v>29</v>
      </c>
      <c r="AF8" s="99">
        <v>30</v>
      </c>
      <c r="AG8" s="99">
        <v>31</v>
      </c>
      <c r="AH8" s="99">
        <v>32</v>
      </c>
      <c r="AI8" s="99">
        <v>33</v>
      </c>
      <c r="AJ8" s="99">
        <v>34</v>
      </c>
      <c r="AK8" s="99">
        <v>35</v>
      </c>
      <c r="AL8" s="99">
        <v>36</v>
      </c>
      <c r="AM8" s="99">
        <v>37</v>
      </c>
      <c r="AN8" s="99">
        <v>38</v>
      </c>
      <c r="AO8" s="99">
        <v>39</v>
      </c>
      <c r="AP8" s="99">
        <v>40</v>
      </c>
      <c r="AQ8" s="99">
        <v>41</v>
      </c>
      <c r="AR8" s="99">
        <v>42</v>
      </c>
      <c r="AS8" s="99">
        <v>43</v>
      </c>
      <c r="AT8" s="99">
        <v>44</v>
      </c>
      <c r="AU8" s="99">
        <v>45</v>
      </c>
      <c r="AV8" s="99">
        <v>46</v>
      </c>
      <c r="AW8" s="99">
        <v>47</v>
      </c>
      <c r="AX8" s="99">
        <v>48</v>
      </c>
      <c r="AY8" s="99">
        <v>49</v>
      </c>
      <c r="AZ8" s="99">
        <v>50</v>
      </c>
      <c r="BA8" s="99">
        <v>51</v>
      </c>
      <c r="BB8" s="99">
        <v>52</v>
      </c>
      <c r="BC8" s="99">
        <v>53</v>
      </c>
      <c r="BD8" s="99">
        <v>54</v>
      </c>
      <c r="BE8" s="99">
        <v>55</v>
      </c>
      <c r="BF8" s="99">
        <v>56</v>
      </c>
      <c r="BG8" s="99">
        <v>57</v>
      </c>
      <c r="BH8" s="99">
        <v>58</v>
      </c>
      <c r="BI8" s="99">
        <v>59</v>
      </c>
      <c r="BJ8" s="99">
        <v>60</v>
      </c>
      <c r="BK8" s="99">
        <v>61</v>
      </c>
      <c r="BL8" s="99">
        <v>62</v>
      </c>
      <c r="BM8" s="99">
        <v>63</v>
      </c>
      <c r="BN8" s="99">
        <v>64</v>
      </c>
      <c r="BO8" s="99">
        <v>65</v>
      </c>
      <c r="BP8" s="99">
        <v>66</v>
      </c>
      <c r="BQ8" s="99">
        <v>67</v>
      </c>
    </row>
    <row r="9" spans="1:69" s="142" customFormat="1" ht="21" customHeight="1" x14ac:dyDescent="0.2">
      <c r="A9" s="114" t="s">
        <v>11</v>
      </c>
      <c r="B9" s="102">
        <f>SUM(B10:B30)</f>
        <v>18258</v>
      </c>
      <c r="C9" s="102">
        <f>SUM(C10:C30)</f>
        <v>18600</v>
      </c>
      <c r="D9" s="112">
        <f t="shared" ref="D9:D30" si="0">C9/B9*100</f>
        <v>101.87315149523496</v>
      </c>
      <c r="E9" s="109">
        <f t="shared" ref="E9:E30" si="1">C9-B9</f>
        <v>342</v>
      </c>
      <c r="F9" s="102">
        <f>SUM(F10:F30)</f>
        <v>4368</v>
      </c>
      <c r="G9" s="102">
        <f>SUM(G10:G30)</f>
        <v>4314</v>
      </c>
      <c r="H9" s="112">
        <f t="shared" ref="H9:H30" si="2">G9/F9*100</f>
        <v>98.763736263736263</v>
      </c>
      <c r="I9" s="102">
        <f t="shared" ref="I9:I30" si="3">G9-F9</f>
        <v>-54</v>
      </c>
      <c r="J9" s="102">
        <f>SUM(J10:J30)</f>
        <v>4422</v>
      </c>
      <c r="K9" s="102">
        <f>SUM(K10:K30)</f>
        <v>4951</v>
      </c>
      <c r="L9" s="112">
        <f t="shared" ref="L9:L30" si="4">K9/J9*100</f>
        <v>111.96291270918137</v>
      </c>
      <c r="M9" s="102">
        <f t="shared" ref="M9:M30" si="5">K9-J9</f>
        <v>529</v>
      </c>
      <c r="N9" s="102">
        <f>SUM(N10:N30)</f>
        <v>3080</v>
      </c>
      <c r="O9" s="102">
        <f>SUM(O10:O30)</f>
        <v>3231</v>
      </c>
      <c r="P9" s="111">
        <f t="shared" ref="P9:P30" si="6">O9/N9*100</f>
        <v>104.90259740259739</v>
      </c>
      <c r="Q9" s="109">
        <f t="shared" ref="Q9:Q30" si="7">O9-N9</f>
        <v>151</v>
      </c>
      <c r="R9" s="147">
        <f>ROUND(N9/J9*100,1)</f>
        <v>69.7</v>
      </c>
      <c r="S9" s="147">
        <f>ROUND(O9/K9*100,1)</f>
        <v>65.3</v>
      </c>
      <c r="T9" s="240">
        <f>S9-R9</f>
        <v>-4.4000000000000057</v>
      </c>
      <c r="U9" s="241"/>
      <c r="V9" s="109">
        <f>SUM(V10:V30)</f>
        <v>785</v>
      </c>
      <c r="W9" s="109">
        <f>SUM(W10:W30)</f>
        <v>1008</v>
      </c>
      <c r="X9" s="111">
        <f t="shared" ref="X9:X30" si="8">W9/V9*100</f>
        <v>128.4076433121019</v>
      </c>
      <c r="Y9" s="102">
        <f t="shared" ref="Y9" si="9">W9-V9</f>
        <v>223</v>
      </c>
      <c r="Z9" s="102">
        <f>SUM(Z10:Z30)</f>
        <v>30251</v>
      </c>
      <c r="AA9" s="102">
        <f>SUM(AA10:AA30)</f>
        <v>31788</v>
      </c>
      <c r="AB9" s="112">
        <f t="shared" ref="AB9:AB30" si="10">AA9/Z9*100</f>
        <v>105.08082377442068</v>
      </c>
      <c r="AC9" s="102">
        <f t="shared" ref="AC9:AC30" si="11">AA9-Z9</f>
        <v>1537</v>
      </c>
      <c r="AD9" s="102">
        <f>SUM(AD10:AD30)</f>
        <v>17849</v>
      </c>
      <c r="AE9" s="102">
        <f>SUM(AE10:AE30)</f>
        <v>18051</v>
      </c>
      <c r="AF9" s="112">
        <f>AE9/AD9*100</f>
        <v>101.13171606252452</v>
      </c>
      <c r="AG9" s="102">
        <f>AE9-AD9</f>
        <v>202</v>
      </c>
      <c r="AH9" s="102">
        <f>SUM(AH10:AH30)</f>
        <v>5157</v>
      </c>
      <c r="AI9" s="102">
        <f>SUM(AI10:AI30)</f>
        <v>5924</v>
      </c>
      <c r="AJ9" s="111">
        <f t="shared" ref="AJ9:AJ30" si="12">ROUND(AI9/AH9*100,1)</f>
        <v>114.9</v>
      </c>
      <c r="AK9" s="102">
        <f t="shared" ref="AK9:AK30" si="13">AI9-AH9</f>
        <v>767</v>
      </c>
      <c r="AL9" s="102">
        <f>SUM(AL10:AL30)</f>
        <v>184</v>
      </c>
      <c r="AM9" s="102">
        <f>SUM(AM10:AM30)</f>
        <v>149</v>
      </c>
      <c r="AN9" s="112">
        <f t="shared" ref="AN9" si="14">AM9/AL9*100</f>
        <v>80.978260869565219</v>
      </c>
      <c r="AO9" s="102">
        <f t="shared" ref="AO9:AO30" si="15">AM9-AL9</f>
        <v>-35</v>
      </c>
      <c r="AP9" s="102">
        <f>SUM(AP10:AP30)</f>
        <v>2479</v>
      </c>
      <c r="AQ9" s="102">
        <f>SUM(AQ10:AQ30)</f>
        <v>2766</v>
      </c>
      <c r="AR9" s="112">
        <f>AQ9/AP9*100</f>
        <v>111.57724889068173</v>
      </c>
      <c r="AS9" s="102">
        <f>AQ9-AP9</f>
        <v>287</v>
      </c>
      <c r="AT9" s="102">
        <f>SUM(AT10:AT30)</f>
        <v>8934</v>
      </c>
      <c r="AU9" s="102">
        <f>SUM(AU10:AU30)</f>
        <v>9351</v>
      </c>
      <c r="AV9" s="111">
        <f t="shared" ref="AV9:AV30" si="16">ROUND(AU9/AT9*100,1)</f>
        <v>104.7</v>
      </c>
      <c r="AW9" s="102">
        <f t="shared" ref="AW9:AW30" si="17">AU9-AT9</f>
        <v>417</v>
      </c>
      <c r="AX9" s="102">
        <f>SUM(AX10:AX30)</f>
        <v>14737</v>
      </c>
      <c r="AY9" s="102">
        <f>SUM(AY10:AY30)</f>
        <v>14743</v>
      </c>
      <c r="AZ9" s="111">
        <f t="shared" ref="AZ9:AZ30" si="18">AY9/AX9*100</f>
        <v>100.04071384949447</v>
      </c>
      <c r="BA9" s="102">
        <f t="shared" ref="BA9:BA30" si="19">AY9-AX9</f>
        <v>6</v>
      </c>
      <c r="BB9" s="102">
        <f>SUM(BB10:BB30)</f>
        <v>11499</v>
      </c>
      <c r="BC9" s="102">
        <f>SUM(BC10:BC30)</f>
        <v>11833</v>
      </c>
      <c r="BD9" s="111">
        <f t="shared" ref="BD9:BD30" si="20">BC9/BB9*100</f>
        <v>102.90460040003479</v>
      </c>
      <c r="BE9" s="102">
        <f t="shared" ref="BE9:BE30" si="21">BC9-BB9</f>
        <v>334</v>
      </c>
      <c r="BF9" s="118">
        <v>2106</v>
      </c>
      <c r="BG9" s="120">
        <v>2830.15</v>
      </c>
      <c r="BH9" s="102">
        <f t="shared" ref="BH9:BH30" si="22">BG9-BF9</f>
        <v>724.15000000000009</v>
      </c>
      <c r="BI9" s="102">
        <f>SUM(BI10:BI30)</f>
        <v>2792</v>
      </c>
      <c r="BJ9" s="102">
        <f>SUM(BJ10:BJ30)</f>
        <v>3090</v>
      </c>
      <c r="BK9" s="111">
        <f>BJ9/BI9*100</f>
        <v>110.67335243553009</v>
      </c>
      <c r="BL9" s="102">
        <f t="shared" ref="BL9:BL30" si="23">BJ9-BI9</f>
        <v>298</v>
      </c>
      <c r="BM9" s="102">
        <f>SUM(BM10:BM30)</f>
        <v>136</v>
      </c>
      <c r="BN9" s="140">
        <v>4597</v>
      </c>
      <c r="BO9" s="140">
        <v>5225</v>
      </c>
      <c r="BP9" s="148">
        <f>ROUND(BO9/BN9*100,1)</f>
        <v>113.7</v>
      </c>
      <c r="BQ9" s="140">
        <f>BO9-BN9</f>
        <v>628</v>
      </c>
    </row>
    <row r="10" spans="1:69" s="103" customFormat="1" ht="21" customHeight="1" x14ac:dyDescent="0.2">
      <c r="A10" s="115" t="s">
        <v>133</v>
      </c>
      <c r="B10" s="101">
        <v>911</v>
      </c>
      <c r="C10" s="110">
        <v>932</v>
      </c>
      <c r="D10" s="112">
        <f t="shared" si="0"/>
        <v>102.30515916575192</v>
      </c>
      <c r="E10" s="109">
        <f t="shared" si="1"/>
        <v>21</v>
      </c>
      <c r="F10" s="106">
        <v>190</v>
      </c>
      <c r="G10" s="110">
        <v>154</v>
      </c>
      <c r="H10" s="112">
        <f t="shared" si="2"/>
        <v>81.05263157894737</v>
      </c>
      <c r="I10" s="102">
        <f t="shared" si="3"/>
        <v>-36</v>
      </c>
      <c r="J10" s="101">
        <v>78</v>
      </c>
      <c r="K10" s="101">
        <v>139</v>
      </c>
      <c r="L10" s="112">
        <f t="shared" si="4"/>
        <v>178.2051282051282</v>
      </c>
      <c r="M10" s="102">
        <f t="shared" si="5"/>
        <v>61</v>
      </c>
      <c r="N10" s="108">
        <v>32</v>
      </c>
      <c r="O10" s="108">
        <v>76</v>
      </c>
      <c r="P10" s="111" t="s">
        <v>175</v>
      </c>
      <c r="Q10" s="109">
        <f t="shared" si="7"/>
        <v>44</v>
      </c>
      <c r="R10" s="147">
        <f t="shared" ref="R10:R30" si="24">ROUND(N10/J10*100,1)</f>
        <v>41</v>
      </c>
      <c r="S10" s="147">
        <f t="shared" ref="S10:S30" si="25">ROUND(O10/K10*100,1)</f>
        <v>54.7</v>
      </c>
      <c r="T10" s="240">
        <f t="shared" ref="T10:T30" si="26">S10-R10</f>
        <v>13.700000000000003</v>
      </c>
      <c r="U10" s="241"/>
      <c r="V10" s="101">
        <v>43</v>
      </c>
      <c r="W10" s="110">
        <v>38</v>
      </c>
      <c r="X10" s="111">
        <f t="shared" si="8"/>
        <v>88.372093023255815</v>
      </c>
      <c r="Y10" s="102">
        <f t="shared" ref="Y10:Y30" si="27">W10-V10</f>
        <v>-5</v>
      </c>
      <c r="Z10" s="116">
        <v>1412</v>
      </c>
      <c r="AA10" s="110">
        <v>1436</v>
      </c>
      <c r="AB10" s="112">
        <f t="shared" si="10"/>
        <v>101.69971671388103</v>
      </c>
      <c r="AC10" s="102">
        <f t="shared" si="11"/>
        <v>24</v>
      </c>
      <c r="AD10" s="108">
        <v>886</v>
      </c>
      <c r="AE10" s="108">
        <v>887</v>
      </c>
      <c r="AF10" s="112">
        <f t="shared" ref="AF10:AF30" si="28">AE10/AD10*100</f>
        <v>100.11286681715576</v>
      </c>
      <c r="AG10" s="102">
        <f t="shared" ref="AG10:AG30" si="29">AE10-AD10</f>
        <v>1</v>
      </c>
      <c r="AH10" s="101">
        <v>355</v>
      </c>
      <c r="AI10" s="101">
        <v>342</v>
      </c>
      <c r="AJ10" s="111">
        <f t="shared" si="12"/>
        <v>96.3</v>
      </c>
      <c r="AK10" s="102">
        <f t="shared" si="13"/>
        <v>-13</v>
      </c>
      <c r="AL10" s="116">
        <v>28</v>
      </c>
      <c r="AM10" s="116">
        <v>15</v>
      </c>
      <c r="AN10" s="112">
        <f t="shared" ref="AN10:AN30" si="30">AM10/AL10*100</f>
        <v>53.571428571428569</v>
      </c>
      <c r="AO10" s="102">
        <f t="shared" si="15"/>
        <v>-13</v>
      </c>
      <c r="AP10" s="108">
        <v>72</v>
      </c>
      <c r="AQ10" s="108">
        <v>84</v>
      </c>
      <c r="AR10" s="112">
        <f t="shared" ref="AR10:AR30" si="31">AQ10/AP10*100</f>
        <v>116.66666666666667</v>
      </c>
      <c r="AS10" s="102">
        <f t="shared" ref="AS10:AS30" si="32">AQ10-AP10</f>
        <v>12</v>
      </c>
      <c r="AT10" s="101">
        <v>151</v>
      </c>
      <c r="AU10" s="101">
        <v>188</v>
      </c>
      <c r="AV10" s="111">
        <f t="shared" si="16"/>
        <v>124.5</v>
      </c>
      <c r="AW10" s="102">
        <f t="shared" si="17"/>
        <v>37</v>
      </c>
      <c r="AX10" s="101">
        <v>768</v>
      </c>
      <c r="AY10" s="117">
        <v>770</v>
      </c>
      <c r="AZ10" s="111">
        <f t="shared" si="18"/>
        <v>100.26041666666667</v>
      </c>
      <c r="BA10" s="102">
        <f t="shared" si="19"/>
        <v>2</v>
      </c>
      <c r="BB10" s="101">
        <v>615</v>
      </c>
      <c r="BC10" s="101">
        <v>636</v>
      </c>
      <c r="BD10" s="111">
        <f t="shared" si="20"/>
        <v>103.41463414634147</v>
      </c>
      <c r="BE10" s="102">
        <f t="shared" si="21"/>
        <v>21</v>
      </c>
      <c r="BF10" s="119">
        <v>1978</v>
      </c>
      <c r="BG10" s="121">
        <v>2574.8942172073343</v>
      </c>
      <c r="BH10" s="102">
        <f t="shared" si="22"/>
        <v>596.89421720733435</v>
      </c>
      <c r="BI10" s="101">
        <v>63</v>
      </c>
      <c r="BJ10" s="101">
        <v>47</v>
      </c>
      <c r="BK10" s="111">
        <f t="shared" ref="BK10:BK30" si="33">BJ10/BI10*100</f>
        <v>74.603174603174608</v>
      </c>
      <c r="BL10" s="102">
        <f t="shared" si="23"/>
        <v>-16</v>
      </c>
      <c r="BM10" s="102">
        <v>0</v>
      </c>
      <c r="BN10" s="141">
        <v>5033</v>
      </c>
      <c r="BO10" s="141">
        <v>5469</v>
      </c>
      <c r="BP10" s="148">
        <f t="shared" ref="BP10:BP30" si="34">ROUND(BO10/BN10*100,1)</f>
        <v>108.7</v>
      </c>
      <c r="BQ10" s="140">
        <f t="shared" ref="BQ10:BQ30" si="35">BO10-BN10</f>
        <v>436</v>
      </c>
    </row>
    <row r="11" spans="1:69" s="103" customFormat="1" ht="21" customHeight="1" x14ac:dyDescent="0.2">
      <c r="A11" s="115" t="s">
        <v>129</v>
      </c>
      <c r="B11" s="101">
        <v>552</v>
      </c>
      <c r="C11" s="110">
        <v>695</v>
      </c>
      <c r="D11" s="112">
        <f t="shared" si="0"/>
        <v>125.90579710144927</v>
      </c>
      <c r="E11" s="109">
        <f t="shared" si="1"/>
        <v>143</v>
      </c>
      <c r="F11" s="106">
        <v>107</v>
      </c>
      <c r="G11" s="110">
        <v>143</v>
      </c>
      <c r="H11" s="112">
        <f t="shared" si="2"/>
        <v>133.64485981308411</v>
      </c>
      <c r="I11" s="102">
        <f t="shared" si="3"/>
        <v>36</v>
      </c>
      <c r="J11" s="101">
        <v>79</v>
      </c>
      <c r="K11" s="101">
        <v>232</v>
      </c>
      <c r="L11" s="112" t="s">
        <v>170</v>
      </c>
      <c r="M11" s="102">
        <f t="shared" si="5"/>
        <v>153</v>
      </c>
      <c r="N11" s="108">
        <v>50</v>
      </c>
      <c r="O11" s="108">
        <v>172</v>
      </c>
      <c r="P11" s="111" t="s">
        <v>176</v>
      </c>
      <c r="Q11" s="109">
        <f t="shared" si="7"/>
        <v>122</v>
      </c>
      <c r="R11" s="147">
        <f t="shared" si="24"/>
        <v>63.3</v>
      </c>
      <c r="S11" s="147">
        <f t="shared" si="25"/>
        <v>74.099999999999994</v>
      </c>
      <c r="T11" s="240">
        <f t="shared" si="26"/>
        <v>10.799999999999997</v>
      </c>
      <c r="U11" s="241"/>
      <c r="V11" s="101">
        <v>16</v>
      </c>
      <c r="W11" s="110">
        <v>46</v>
      </c>
      <c r="X11" s="111" t="s">
        <v>170</v>
      </c>
      <c r="Y11" s="102">
        <f t="shared" si="27"/>
        <v>30</v>
      </c>
      <c r="Z11" s="116">
        <v>876</v>
      </c>
      <c r="AA11" s="110">
        <v>1193</v>
      </c>
      <c r="AB11" s="112">
        <f t="shared" si="10"/>
        <v>136.18721461187215</v>
      </c>
      <c r="AC11" s="102">
        <f t="shared" si="11"/>
        <v>317</v>
      </c>
      <c r="AD11" s="108">
        <v>552</v>
      </c>
      <c r="AE11" s="108">
        <v>692</v>
      </c>
      <c r="AF11" s="112">
        <f t="shared" si="28"/>
        <v>125.36231884057972</v>
      </c>
      <c r="AG11" s="102">
        <f t="shared" si="29"/>
        <v>140</v>
      </c>
      <c r="AH11" s="101">
        <v>114</v>
      </c>
      <c r="AI11" s="101">
        <v>202</v>
      </c>
      <c r="AJ11" s="111">
        <f t="shared" si="12"/>
        <v>177.2</v>
      </c>
      <c r="AK11" s="102">
        <f t="shared" si="13"/>
        <v>88</v>
      </c>
      <c r="AL11" s="116">
        <v>2</v>
      </c>
      <c r="AM11" s="116">
        <v>0</v>
      </c>
      <c r="AN11" s="112">
        <f t="shared" si="30"/>
        <v>0</v>
      </c>
      <c r="AO11" s="102">
        <f t="shared" si="15"/>
        <v>-2</v>
      </c>
      <c r="AP11" s="108">
        <v>54</v>
      </c>
      <c r="AQ11" s="108">
        <v>83</v>
      </c>
      <c r="AR11" s="112">
        <f t="shared" si="31"/>
        <v>153.7037037037037</v>
      </c>
      <c r="AS11" s="102">
        <f t="shared" si="32"/>
        <v>29</v>
      </c>
      <c r="AT11" s="101">
        <v>153</v>
      </c>
      <c r="AU11" s="101">
        <v>312</v>
      </c>
      <c r="AV11" s="111">
        <f t="shared" si="16"/>
        <v>203.9</v>
      </c>
      <c r="AW11" s="102">
        <f t="shared" si="17"/>
        <v>159</v>
      </c>
      <c r="AX11" s="101">
        <v>431</v>
      </c>
      <c r="AY11" s="117">
        <v>567</v>
      </c>
      <c r="AZ11" s="111">
        <f t="shared" si="18"/>
        <v>131.55452436194898</v>
      </c>
      <c r="BA11" s="102">
        <f t="shared" si="19"/>
        <v>136</v>
      </c>
      <c r="BB11" s="101">
        <v>359</v>
      </c>
      <c r="BC11" s="101">
        <v>468</v>
      </c>
      <c r="BD11" s="111">
        <f t="shared" si="20"/>
        <v>130.36211699164346</v>
      </c>
      <c r="BE11" s="102">
        <f t="shared" si="21"/>
        <v>109</v>
      </c>
      <c r="BF11" s="119">
        <v>1832</v>
      </c>
      <c r="BG11" s="121">
        <v>2291.0714285714289</v>
      </c>
      <c r="BH11" s="102">
        <f t="shared" si="22"/>
        <v>459.0714285714289</v>
      </c>
      <c r="BI11" s="101">
        <v>75</v>
      </c>
      <c r="BJ11" s="101">
        <v>73</v>
      </c>
      <c r="BK11" s="111">
        <f t="shared" si="33"/>
        <v>97.333333333333343</v>
      </c>
      <c r="BL11" s="102">
        <f t="shared" si="23"/>
        <v>-2</v>
      </c>
      <c r="BM11" s="102">
        <v>0</v>
      </c>
      <c r="BN11" s="141">
        <v>3928</v>
      </c>
      <c r="BO11" s="141">
        <v>4634</v>
      </c>
      <c r="BP11" s="148">
        <f t="shared" si="34"/>
        <v>118</v>
      </c>
      <c r="BQ11" s="140">
        <f t="shared" si="35"/>
        <v>706</v>
      </c>
    </row>
    <row r="12" spans="1:69" s="103" customFormat="1" ht="21" customHeight="1" x14ac:dyDescent="0.2">
      <c r="A12" s="115" t="s">
        <v>15</v>
      </c>
      <c r="B12" s="101">
        <v>316</v>
      </c>
      <c r="C12" s="110">
        <v>353</v>
      </c>
      <c r="D12" s="112">
        <f t="shared" si="0"/>
        <v>111.70886075949366</v>
      </c>
      <c r="E12" s="109">
        <f t="shared" si="1"/>
        <v>37</v>
      </c>
      <c r="F12" s="106">
        <v>67</v>
      </c>
      <c r="G12" s="110">
        <v>48</v>
      </c>
      <c r="H12" s="112">
        <f t="shared" si="2"/>
        <v>71.641791044776113</v>
      </c>
      <c r="I12" s="102">
        <f t="shared" si="3"/>
        <v>-19</v>
      </c>
      <c r="J12" s="101">
        <v>43</v>
      </c>
      <c r="K12" s="101">
        <v>59</v>
      </c>
      <c r="L12" s="112">
        <f t="shared" si="4"/>
        <v>137.2093023255814</v>
      </c>
      <c r="M12" s="102">
        <f t="shared" si="5"/>
        <v>16</v>
      </c>
      <c r="N12" s="108">
        <v>12</v>
      </c>
      <c r="O12" s="108">
        <v>20</v>
      </c>
      <c r="P12" s="111">
        <f t="shared" si="6"/>
        <v>166.66666666666669</v>
      </c>
      <c r="Q12" s="109">
        <f t="shared" si="7"/>
        <v>8</v>
      </c>
      <c r="R12" s="147">
        <f t="shared" si="24"/>
        <v>27.9</v>
      </c>
      <c r="S12" s="147">
        <f t="shared" si="25"/>
        <v>33.9</v>
      </c>
      <c r="T12" s="240">
        <f t="shared" si="26"/>
        <v>6</v>
      </c>
      <c r="U12" s="241"/>
      <c r="V12" s="101">
        <v>49</v>
      </c>
      <c r="W12" s="110">
        <v>27</v>
      </c>
      <c r="X12" s="111">
        <f t="shared" si="8"/>
        <v>55.102040816326522</v>
      </c>
      <c r="Y12" s="102">
        <f t="shared" si="27"/>
        <v>-22</v>
      </c>
      <c r="Z12" s="116">
        <v>428</v>
      </c>
      <c r="AA12" s="110">
        <v>669</v>
      </c>
      <c r="AB12" s="112">
        <f t="shared" si="10"/>
        <v>156.30841121495328</v>
      </c>
      <c r="AC12" s="102">
        <f t="shared" si="11"/>
        <v>241</v>
      </c>
      <c r="AD12" s="108">
        <v>316</v>
      </c>
      <c r="AE12" s="108">
        <v>352</v>
      </c>
      <c r="AF12" s="112">
        <f t="shared" si="28"/>
        <v>111.39240506329114</v>
      </c>
      <c r="AG12" s="102">
        <f t="shared" si="29"/>
        <v>36</v>
      </c>
      <c r="AH12" s="101">
        <v>61</v>
      </c>
      <c r="AI12" s="101">
        <v>91</v>
      </c>
      <c r="AJ12" s="111">
        <f t="shared" si="12"/>
        <v>149.19999999999999</v>
      </c>
      <c r="AK12" s="102">
        <f t="shared" si="13"/>
        <v>30</v>
      </c>
      <c r="AL12" s="116">
        <v>0</v>
      </c>
      <c r="AM12" s="116">
        <v>0</v>
      </c>
      <c r="AN12" s="112" t="s">
        <v>154</v>
      </c>
      <c r="AO12" s="102">
        <f t="shared" si="15"/>
        <v>0</v>
      </c>
      <c r="AP12" s="108">
        <v>25</v>
      </c>
      <c r="AQ12" s="108">
        <v>31</v>
      </c>
      <c r="AR12" s="112">
        <f t="shared" si="31"/>
        <v>124</v>
      </c>
      <c r="AS12" s="102">
        <f t="shared" si="32"/>
        <v>6</v>
      </c>
      <c r="AT12" s="101">
        <v>44</v>
      </c>
      <c r="AU12" s="101">
        <v>218</v>
      </c>
      <c r="AV12" s="111">
        <f t="shared" si="16"/>
        <v>495.5</v>
      </c>
      <c r="AW12" s="102">
        <f t="shared" si="17"/>
        <v>174</v>
      </c>
      <c r="AX12" s="101">
        <v>265</v>
      </c>
      <c r="AY12" s="117">
        <v>295</v>
      </c>
      <c r="AZ12" s="111">
        <f t="shared" si="18"/>
        <v>111.32075471698113</v>
      </c>
      <c r="BA12" s="102">
        <f t="shared" si="19"/>
        <v>30</v>
      </c>
      <c r="BB12" s="101">
        <v>184</v>
      </c>
      <c r="BC12" s="101">
        <v>213</v>
      </c>
      <c r="BD12" s="111">
        <f t="shared" si="20"/>
        <v>115.76086956521738</v>
      </c>
      <c r="BE12" s="102">
        <f t="shared" si="21"/>
        <v>29</v>
      </c>
      <c r="BF12" s="119">
        <v>1903</v>
      </c>
      <c r="BG12" s="121">
        <v>2223.9631336405528</v>
      </c>
      <c r="BH12" s="102">
        <f t="shared" si="22"/>
        <v>320.96313364055277</v>
      </c>
      <c r="BI12" s="101">
        <v>7</v>
      </c>
      <c r="BJ12" s="101">
        <v>125</v>
      </c>
      <c r="BK12" s="111" t="s">
        <v>181</v>
      </c>
      <c r="BL12" s="102">
        <f t="shared" si="23"/>
        <v>118</v>
      </c>
      <c r="BM12" s="102">
        <v>0</v>
      </c>
      <c r="BN12" s="141">
        <v>4270</v>
      </c>
      <c r="BO12" s="141">
        <v>4707</v>
      </c>
      <c r="BP12" s="148">
        <f t="shared" si="34"/>
        <v>110.2</v>
      </c>
      <c r="BQ12" s="140">
        <f t="shared" si="35"/>
        <v>437</v>
      </c>
    </row>
    <row r="13" spans="1:69" s="103" customFormat="1" ht="21" customHeight="1" x14ac:dyDescent="0.2">
      <c r="A13" s="115" t="s">
        <v>134</v>
      </c>
      <c r="B13" s="101">
        <v>1848</v>
      </c>
      <c r="C13" s="110">
        <v>1727</v>
      </c>
      <c r="D13" s="112">
        <f t="shared" si="0"/>
        <v>93.452380952380949</v>
      </c>
      <c r="E13" s="109">
        <f t="shared" si="1"/>
        <v>-121</v>
      </c>
      <c r="F13" s="106">
        <v>376</v>
      </c>
      <c r="G13" s="110">
        <v>382</v>
      </c>
      <c r="H13" s="112">
        <f t="shared" si="2"/>
        <v>101.59574468085107</v>
      </c>
      <c r="I13" s="102">
        <f t="shared" si="3"/>
        <v>6</v>
      </c>
      <c r="J13" s="101">
        <v>146</v>
      </c>
      <c r="K13" s="101">
        <v>172</v>
      </c>
      <c r="L13" s="112">
        <f t="shared" si="4"/>
        <v>117.8082191780822</v>
      </c>
      <c r="M13" s="102">
        <f t="shared" si="5"/>
        <v>26</v>
      </c>
      <c r="N13" s="108">
        <v>86</v>
      </c>
      <c r="O13" s="108">
        <v>78</v>
      </c>
      <c r="P13" s="111">
        <f t="shared" si="6"/>
        <v>90.697674418604649</v>
      </c>
      <c r="Q13" s="109">
        <f t="shared" si="7"/>
        <v>-8</v>
      </c>
      <c r="R13" s="147">
        <f t="shared" si="24"/>
        <v>58.9</v>
      </c>
      <c r="S13" s="147">
        <f t="shared" si="25"/>
        <v>45.3</v>
      </c>
      <c r="T13" s="240">
        <f t="shared" si="26"/>
        <v>-13.600000000000001</v>
      </c>
      <c r="U13" s="241"/>
      <c r="V13" s="101">
        <v>20</v>
      </c>
      <c r="W13" s="110">
        <v>58</v>
      </c>
      <c r="X13" s="111" t="s">
        <v>170</v>
      </c>
      <c r="Y13" s="102">
        <f t="shared" si="27"/>
        <v>38</v>
      </c>
      <c r="Z13" s="116">
        <v>2151</v>
      </c>
      <c r="AA13" s="110">
        <v>2017</v>
      </c>
      <c r="AB13" s="112">
        <f t="shared" si="10"/>
        <v>93.770339377033935</v>
      </c>
      <c r="AC13" s="102">
        <f t="shared" si="11"/>
        <v>-134</v>
      </c>
      <c r="AD13" s="108">
        <v>1811</v>
      </c>
      <c r="AE13" s="108">
        <v>1683</v>
      </c>
      <c r="AF13" s="112">
        <f t="shared" si="28"/>
        <v>92.93208172280508</v>
      </c>
      <c r="AG13" s="102">
        <f t="shared" si="29"/>
        <v>-128</v>
      </c>
      <c r="AH13" s="101">
        <v>122</v>
      </c>
      <c r="AI13" s="101">
        <v>77</v>
      </c>
      <c r="AJ13" s="111">
        <f t="shared" si="12"/>
        <v>63.1</v>
      </c>
      <c r="AK13" s="102">
        <f t="shared" si="13"/>
        <v>-45</v>
      </c>
      <c r="AL13" s="116">
        <v>6</v>
      </c>
      <c r="AM13" s="116">
        <v>4</v>
      </c>
      <c r="AN13" s="112">
        <f t="shared" si="30"/>
        <v>66.666666666666657</v>
      </c>
      <c r="AO13" s="102">
        <f t="shared" si="15"/>
        <v>-2</v>
      </c>
      <c r="AP13" s="108">
        <v>101</v>
      </c>
      <c r="AQ13" s="108">
        <v>120</v>
      </c>
      <c r="AR13" s="112">
        <f t="shared" si="31"/>
        <v>118.8118811881188</v>
      </c>
      <c r="AS13" s="102">
        <f t="shared" si="32"/>
        <v>19</v>
      </c>
      <c r="AT13" s="101">
        <v>242</v>
      </c>
      <c r="AU13" s="101">
        <v>253</v>
      </c>
      <c r="AV13" s="111">
        <f t="shared" si="16"/>
        <v>104.5</v>
      </c>
      <c r="AW13" s="102">
        <f t="shared" si="17"/>
        <v>11</v>
      </c>
      <c r="AX13" s="101">
        <v>1478</v>
      </c>
      <c r="AY13" s="117">
        <v>1379</v>
      </c>
      <c r="AZ13" s="111">
        <f t="shared" si="18"/>
        <v>93.301759133964808</v>
      </c>
      <c r="BA13" s="102">
        <f t="shared" si="19"/>
        <v>-99</v>
      </c>
      <c r="BB13" s="101">
        <v>906</v>
      </c>
      <c r="BC13" s="101">
        <v>899</v>
      </c>
      <c r="BD13" s="111">
        <f t="shared" si="20"/>
        <v>99.227373068432669</v>
      </c>
      <c r="BE13" s="102">
        <f t="shared" si="21"/>
        <v>-7</v>
      </c>
      <c r="BF13" s="119">
        <v>1347</v>
      </c>
      <c r="BG13" s="121">
        <v>1701.178203240059</v>
      </c>
      <c r="BH13" s="102">
        <f t="shared" si="22"/>
        <v>354.17820324005902</v>
      </c>
      <c r="BI13" s="101">
        <v>88</v>
      </c>
      <c r="BJ13" s="101">
        <v>70</v>
      </c>
      <c r="BK13" s="111">
        <f t="shared" si="33"/>
        <v>79.545454545454547</v>
      </c>
      <c r="BL13" s="102">
        <f t="shared" si="23"/>
        <v>-18</v>
      </c>
      <c r="BM13" s="102">
        <v>0</v>
      </c>
      <c r="BN13" s="141">
        <v>4243</v>
      </c>
      <c r="BO13" s="141">
        <v>5017</v>
      </c>
      <c r="BP13" s="148">
        <f t="shared" si="34"/>
        <v>118.2</v>
      </c>
      <c r="BQ13" s="140">
        <f t="shared" si="35"/>
        <v>774</v>
      </c>
    </row>
    <row r="14" spans="1:69" s="103" customFormat="1" ht="21" customHeight="1" x14ac:dyDescent="0.2">
      <c r="A14" s="115" t="s">
        <v>135</v>
      </c>
      <c r="B14" s="101">
        <v>699</v>
      </c>
      <c r="C14" s="110">
        <v>743</v>
      </c>
      <c r="D14" s="112">
        <f t="shared" si="0"/>
        <v>106.29470672389128</v>
      </c>
      <c r="E14" s="109">
        <f t="shared" si="1"/>
        <v>44</v>
      </c>
      <c r="F14" s="106">
        <v>153</v>
      </c>
      <c r="G14" s="110">
        <v>122</v>
      </c>
      <c r="H14" s="112">
        <f t="shared" si="2"/>
        <v>79.738562091503269</v>
      </c>
      <c r="I14" s="102">
        <f t="shared" si="3"/>
        <v>-31</v>
      </c>
      <c r="J14" s="101">
        <v>35</v>
      </c>
      <c r="K14" s="101">
        <v>64</v>
      </c>
      <c r="L14" s="112">
        <f t="shared" si="4"/>
        <v>182.85714285714286</v>
      </c>
      <c r="M14" s="102">
        <f t="shared" si="5"/>
        <v>29</v>
      </c>
      <c r="N14" s="108">
        <v>8</v>
      </c>
      <c r="O14" s="108">
        <v>32</v>
      </c>
      <c r="P14" s="111" t="s">
        <v>177</v>
      </c>
      <c r="Q14" s="109">
        <f t="shared" si="7"/>
        <v>24</v>
      </c>
      <c r="R14" s="147">
        <f t="shared" si="24"/>
        <v>22.9</v>
      </c>
      <c r="S14" s="147">
        <f t="shared" si="25"/>
        <v>50</v>
      </c>
      <c r="T14" s="240">
        <f t="shared" si="26"/>
        <v>27.1</v>
      </c>
      <c r="U14" s="241"/>
      <c r="V14" s="101">
        <v>6</v>
      </c>
      <c r="W14" s="110">
        <v>20</v>
      </c>
      <c r="X14" s="111" t="s">
        <v>171</v>
      </c>
      <c r="Y14" s="102">
        <f t="shared" si="27"/>
        <v>14</v>
      </c>
      <c r="Z14" s="116">
        <v>810</v>
      </c>
      <c r="AA14" s="110">
        <v>855</v>
      </c>
      <c r="AB14" s="112">
        <f t="shared" si="10"/>
        <v>105.55555555555556</v>
      </c>
      <c r="AC14" s="102">
        <f t="shared" si="11"/>
        <v>45</v>
      </c>
      <c r="AD14" s="108">
        <v>660</v>
      </c>
      <c r="AE14" s="108">
        <v>645</v>
      </c>
      <c r="AF14" s="112">
        <f t="shared" si="28"/>
        <v>97.727272727272734</v>
      </c>
      <c r="AG14" s="102">
        <f t="shared" si="29"/>
        <v>-15</v>
      </c>
      <c r="AH14" s="101">
        <v>107</v>
      </c>
      <c r="AI14" s="101">
        <v>105</v>
      </c>
      <c r="AJ14" s="111">
        <f t="shared" si="12"/>
        <v>98.1</v>
      </c>
      <c r="AK14" s="102">
        <f t="shared" si="13"/>
        <v>-2</v>
      </c>
      <c r="AL14" s="116">
        <v>1</v>
      </c>
      <c r="AM14" s="116">
        <v>1</v>
      </c>
      <c r="AN14" s="112">
        <f t="shared" si="30"/>
        <v>100</v>
      </c>
      <c r="AO14" s="102">
        <f t="shared" si="15"/>
        <v>0</v>
      </c>
      <c r="AP14" s="108">
        <v>25</v>
      </c>
      <c r="AQ14" s="108">
        <v>39</v>
      </c>
      <c r="AR14" s="112">
        <f t="shared" si="31"/>
        <v>156</v>
      </c>
      <c r="AS14" s="102">
        <f t="shared" si="32"/>
        <v>14</v>
      </c>
      <c r="AT14" s="101">
        <v>59</v>
      </c>
      <c r="AU14" s="101">
        <v>91</v>
      </c>
      <c r="AV14" s="111">
        <f t="shared" si="16"/>
        <v>154.19999999999999</v>
      </c>
      <c r="AW14" s="102">
        <f t="shared" si="17"/>
        <v>32</v>
      </c>
      <c r="AX14" s="101">
        <v>591</v>
      </c>
      <c r="AY14" s="117">
        <v>626</v>
      </c>
      <c r="AZ14" s="111">
        <f t="shared" si="18"/>
        <v>105.92216582064297</v>
      </c>
      <c r="BA14" s="102">
        <f t="shared" si="19"/>
        <v>35</v>
      </c>
      <c r="BB14" s="101">
        <v>439</v>
      </c>
      <c r="BC14" s="101">
        <v>499</v>
      </c>
      <c r="BD14" s="111">
        <f t="shared" si="20"/>
        <v>113.66742596810934</v>
      </c>
      <c r="BE14" s="102">
        <f t="shared" si="21"/>
        <v>60</v>
      </c>
      <c r="BF14" s="119">
        <v>1771</v>
      </c>
      <c r="BG14" s="121">
        <v>2547.8378378378379</v>
      </c>
      <c r="BH14" s="102">
        <f t="shared" si="22"/>
        <v>776.83783783783792</v>
      </c>
      <c r="BI14" s="101">
        <v>22</v>
      </c>
      <c r="BJ14" s="101">
        <v>30</v>
      </c>
      <c r="BK14" s="111">
        <f t="shared" si="33"/>
        <v>136.36363636363635</v>
      </c>
      <c r="BL14" s="102">
        <f t="shared" si="23"/>
        <v>8</v>
      </c>
      <c r="BM14" s="102">
        <v>0</v>
      </c>
      <c r="BN14" s="141">
        <v>4186</v>
      </c>
      <c r="BO14" s="141">
        <v>4447</v>
      </c>
      <c r="BP14" s="148">
        <f t="shared" si="34"/>
        <v>106.2</v>
      </c>
      <c r="BQ14" s="140">
        <f t="shared" si="35"/>
        <v>261</v>
      </c>
    </row>
    <row r="15" spans="1:69" s="103" customFormat="1" ht="21" customHeight="1" x14ac:dyDescent="0.2">
      <c r="A15" s="115" t="s">
        <v>136</v>
      </c>
      <c r="B15" s="101">
        <v>463</v>
      </c>
      <c r="C15" s="110">
        <v>531</v>
      </c>
      <c r="D15" s="112">
        <f t="shared" si="0"/>
        <v>114.68682505399568</v>
      </c>
      <c r="E15" s="109">
        <f t="shared" si="1"/>
        <v>68</v>
      </c>
      <c r="F15" s="106">
        <v>89</v>
      </c>
      <c r="G15" s="110">
        <v>126</v>
      </c>
      <c r="H15" s="112">
        <f t="shared" si="2"/>
        <v>141.57303370786516</v>
      </c>
      <c r="I15" s="102">
        <f t="shared" si="3"/>
        <v>37</v>
      </c>
      <c r="J15" s="101">
        <v>81</v>
      </c>
      <c r="K15" s="101">
        <v>125</v>
      </c>
      <c r="L15" s="112">
        <f t="shared" si="4"/>
        <v>154.32098765432099</v>
      </c>
      <c r="M15" s="102">
        <f t="shared" si="5"/>
        <v>44</v>
      </c>
      <c r="N15" s="108">
        <v>52</v>
      </c>
      <c r="O15" s="108">
        <v>87</v>
      </c>
      <c r="P15" s="111">
        <f t="shared" si="6"/>
        <v>167.30769230769232</v>
      </c>
      <c r="Q15" s="109">
        <f t="shared" si="7"/>
        <v>35</v>
      </c>
      <c r="R15" s="147">
        <f t="shared" si="24"/>
        <v>64.2</v>
      </c>
      <c r="S15" s="147">
        <f t="shared" si="25"/>
        <v>69.599999999999994</v>
      </c>
      <c r="T15" s="240">
        <f t="shared" si="26"/>
        <v>5.3999999999999915</v>
      </c>
      <c r="U15" s="241"/>
      <c r="V15" s="101">
        <v>10</v>
      </c>
      <c r="W15" s="110">
        <v>33</v>
      </c>
      <c r="X15" s="111" t="s">
        <v>171</v>
      </c>
      <c r="Y15" s="102">
        <f t="shared" si="27"/>
        <v>23</v>
      </c>
      <c r="Z15" s="116">
        <v>785</v>
      </c>
      <c r="AA15" s="110">
        <v>831</v>
      </c>
      <c r="AB15" s="112">
        <f t="shared" si="10"/>
        <v>105.85987261146497</v>
      </c>
      <c r="AC15" s="102">
        <f t="shared" si="11"/>
        <v>46</v>
      </c>
      <c r="AD15" s="108">
        <v>444</v>
      </c>
      <c r="AE15" s="108">
        <v>512</v>
      </c>
      <c r="AF15" s="112">
        <f t="shared" si="28"/>
        <v>115.31531531531532</v>
      </c>
      <c r="AG15" s="102">
        <f t="shared" si="29"/>
        <v>68</v>
      </c>
      <c r="AH15" s="101">
        <v>130</v>
      </c>
      <c r="AI15" s="101">
        <v>126</v>
      </c>
      <c r="AJ15" s="111">
        <f t="shared" si="12"/>
        <v>96.9</v>
      </c>
      <c r="AK15" s="102">
        <f t="shared" si="13"/>
        <v>-4</v>
      </c>
      <c r="AL15" s="116">
        <v>0</v>
      </c>
      <c r="AM15" s="116">
        <v>0</v>
      </c>
      <c r="AN15" s="112" t="s">
        <v>154</v>
      </c>
      <c r="AO15" s="102">
        <f t="shared" si="15"/>
        <v>0</v>
      </c>
      <c r="AP15" s="108">
        <v>79</v>
      </c>
      <c r="AQ15" s="108">
        <v>97</v>
      </c>
      <c r="AR15" s="112">
        <f t="shared" si="31"/>
        <v>122.78481012658229</v>
      </c>
      <c r="AS15" s="102">
        <f t="shared" si="32"/>
        <v>18</v>
      </c>
      <c r="AT15" s="101">
        <v>145</v>
      </c>
      <c r="AU15" s="101">
        <v>201</v>
      </c>
      <c r="AV15" s="111">
        <f t="shared" si="16"/>
        <v>138.6</v>
      </c>
      <c r="AW15" s="102">
        <f t="shared" si="17"/>
        <v>56</v>
      </c>
      <c r="AX15" s="101">
        <v>362</v>
      </c>
      <c r="AY15" s="117">
        <v>433</v>
      </c>
      <c r="AZ15" s="111">
        <f t="shared" si="18"/>
        <v>119.61325966850829</v>
      </c>
      <c r="BA15" s="102">
        <f t="shared" si="19"/>
        <v>71</v>
      </c>
      <c r="BB15" s="101">
        <v>274</v>
      </c>
      <c r="BC15" s="101">
        <v>357</v>
      </c>
      <c r="BD15" s="111">
        <f t="shared" si="20"/>
        <v>130.29197080291971</v>
      </c>
      <c r="BE15" s="102">
        <f t="shared" si="21"/>
        <v>83</v>
      </c>
      <c r="BF15" s="119">
        <v>1648</v>
      </c>
      <c r="BG15" s="121">
        <v>2218.5082872928178</v>
      </c>
      <c r="BH15" s="102">
        <f t="shared" si="22"/>
        <v>570.50828729281784</v>
      </c>
      <c r="BI15" s="101">
        <v>42</v>
      </c>
      <c r="BJ15" s="101">
        <v>61</v>
      </c>
      <c r="BK15" s="111">
        <f t="shared" si="33"/>
        <v>145.23809523809524</v>
      </c>
      <c r="BL15" s="102">
        <f t="shared" si="23"/>
        <v>19</v>
      </c>
      <c r="BM15" s="102">
        <v>2</v>
      </c>
      <c r="BN15" s="141">
        <v>4615</v>
      </c>
      <c r="BO15" s="141">
        <v>4685</v>
      </c>
      <c r="BP15" s="148">
        <f t="shared" si="34"/>
        <v>101.5</v>
      </c>
      <c r="BQ15" s="140">
        <f t="shared" si="35"/>
        <v>70</v>
      </c>
    </row>
    <row r="16" spans="1:69" s="103" customFormat="1" ht="21" customHeight="1" x14ac:dyDescent="0.2">
      <c r="A16" s="115" t="s">
        <v>137</v>
      </c>
      <c r="B16" s="101">
        <v>683</v>
      </c>
      <c r="C16" s="110">
        <v>609</v>
      </c>
      <c r="D16" s="112">
        <f t="shared" si="0"/>
        <v>89.165446559297223</v>
      </c>
      <c r="E16" s="109">
        <f t="shared" si="1"/>
        <v>-74</v>
      </c>
      <c r="F16" s="107">
        <v>210</v>
      </c>
      <c r="G16" s="110">
        <v>175</v>
      </c>
      <c r="H16" s="112">
        <f t="shared" si="2"/>
        <v>83.333333333333343</v>
      </c>
      <c r="I16" s="102">
        <f t="shared" si="3"/>
        <v>-35</v>
      </c>
      <c r="J16" s="101">
        <v>128</v>
      </c>
      <c r="K16" s="101">
        <v>106</v>
      </c>
      <c r="L16" s="112">
        <f t="shared" si="4"/>
        <v>82.8125</v>
      </c>
      <c r="M16" s="102">
        <f t="shared" si="5"/>
        <v>-22</v>
      </c>
      <c r="N16" s="108">
        <v>75</v>
      </c>
      <c r="O16" s="108">
        <v>43</v>
      </c>
      <c r="P16" s="111">
        <f t="shared" si="6"/>
        <v>57.333333333333336</v>
      </c>
      <c r="Q16" s="109">
        <f t="shared" si="7"/>
        <v>-32</v>
      </c>
      <c r="R16" s="147">
        <f t="shared" si="24"/>
        <v>58.6</v>
      </c>
      <c r="S16" s="147">
        <f t="shared" si="25"/>
        <v>40.6</v>
      </c>
      <c r="T16" s="240">
        <f t="shared" si="26"/>
        <v>-18</v>
      </c>
      <c r="U16" s="241"/>
      <c r="V16" s="101">
        <v>30</v>
      </c>
      <c r="W16" s="110">
        <v>37</v>
      </c>
      <c r="X16" s="111">
        <f t="shared" si="8"/>
        <v>123.33333333333334</v>
      </c>
      <c r="Y16" s="102">
        <f t="shared" si="27"/>
        <v>7</v>
      </c>
      <c r="Z16" s="116">
        <v>1068</v>
      </c>
      <c r="AA16" s="110">
        <v>978</v>
      </c>
      <c r="AB16" s="112">
        <f t="shared" si="10"/>
        <v>91.573033707865164</v>
      </c>
      <c r="AC16" s="102">
        <f t="shared" si="11"/>
        <v>-90</v>
      </c>
      <c r="AD16" s="108">
        <v>682</v>
      </c>
      <c r="AE16" s="108">
        <v>607</v>
      </c>
      <c r="AF16" s="112">
        <f t="shared" si="28"/>
        <v>89.002932551319645</v>
      </c>
      <c r="AG16" s="102">
        <f t="shared" si="29"/>
        <v>-75</v>
      </c>
      <c r="AH16" s="101">
        <v>133</v>
      </c>
      <c r="AI16" s="101">
        <v>292</v>
      </c>
      <c r="AJ16" s="111" t="s">
        <v>179</v>
      </c>
      <c r="AK16" s="102">
        <f t="shared" si="13"/>
        <v>159</v>
      </c>
      <c r="AL16" s="116">
        <v>2</v>
      </c>
      <c r="AM16" s="116">
        <v>6</v>
      </c>
      <c r="AN16" s="112" t="s">
        <v>185</v>
      </c>
      <c r="AO16" s="102">
        <f t="shared" si="15"/>
        <v>4</v>
      </c>
      <c r="AP16" s="108">
        <v>52</v>
      </c>
      <c r="AQ16" s="108">
        <v>50</v>
      </c>
      <c r="AR16" s="112">
        <f t="shared" si="31"/>
        <v>96.15384615384616</v>
      </c>
      <c r="AS16" s="102">
        <f t="shared" si="32"/>
        <v>-2</v>
      </c>
      <c r="AT16" s="101">
        <v>190</v>
      </c>
      <c r="AU16" s="101">
        <v>146</v>
      </c>
      <c r="AV16" s="111">
        <f t="shared" si="16"/>
        <v>76.8</v>
      </c>
      <c r="AW16" s="102">
        <f t="shared" si="17"/>
        <v>-44</v>
      </c>
      <c r="AX16" s="101">
        <v>580</v>
      </c>
      <c r="AY16" s="117">
        <v>493</v>
      </c>
      <c r="AZ16" s="111">
        <f t="shared" si="18"/>
        <v>85</v>
      </c>
      <c r="BA16" s="102">
        <f t="shared" si="19"/>
        <v>-87</v>
      </c>
      <c r="BB16" s="101">
        <v>526</v>
      </c>
      <c r="BC16" s="101">
        <v>441</v>
      </c>
      <c r="BD16" s="111">
        <f t="shared" si="20"/>
        <v>83.840304182509513</v>
      </c>
      <c r="BE16" s="102">
        <f t="shared" si="21"/>
        <v>-85</v>
      </c>
      <c r="BF16" s="119">
        <v>1915</v>
      </c>
      <c r="BG16" s="121">
        <v>2923.201856148492</v>
      </c>
      <c r="BH16" s="102">
        <f t="shared" si="22"/>
        <v>1008.201856148492</v>
      </c>
      <c r="BI16" s="101">
        <v>60</v>
      </c>
      <c r="BJ16" s="101">
        <v>39</v>
      </c>
      <c r="BK16" s="111">
        <f t="shared" si="33"/>
        <v>65</v>
      </c>
      <c r="BL16" s="102">
        <f t="shared" si="23"/>
        <v>-21</v>
      </c>
      <c r="BM16" s="102">
        <v>9</v>
      </c>
      <c r="BN16" s="141">
        <v>4006</v>
      </c>
      <c r="BO16" s="141">
        <v>4356</v>
      </c>
      <c r="BP16" s="148">
        <f t="shared" si="34"/>
        <v>108.7</v>
      </c>
      <c r="BQ16" s="140">
        <f t="shared" si="35"/>
        <v>350</v>
      </c>
    </row>
    <row r="17" spans="1:69" s="103" customFormat="1" ht="21" customHeight="1" x14ac:dyDescent="0.2">
      <c r="A17" s="115" t="s">
        <v>16</v>
      </c>
      <c r="B17" s="101">
        <v>1623</v>
      </c>
      <c r="C17" s="110">
        <v>1470</v>
      </c>
      <c r="D17" s="112">
        <f t="shared" si="0"/>
        <v>90.573012939001856</v>
      </c>
      <c r="E17" s="109">
        <f t="shared" si="1"/>
        <v>-153</v>
      </c>
      <c r="F17" s="107">
        <v>308</v>
      </c>
      <c r="G17" s="110">
        <v>285</v>
      </c>
      <c r="H17" s="112">
        <f t="shared" si="2"/>
        <v>92.532467532467535</v>
      </c>
      <c r="I17" s="102">
        <f t="shared" si="3"/>
        <v>-23</v>
      </c>
      <c r="J17" s="101">
        <v>111</v>
      </c>
      <c r="K17" s="101">
        <v>129</v>
      </c>
      <c r="L17" s="112">
        <f t="shared" si="4"/>
        <v>116.21621621621621</v>
      </c>
      <c r="M17" s="102">
        <f t="shared" si="5"/>
        <v>18</v>
      </c>
      <c r="N17" s="108">
        <v>59</v>
      </c>
      <c r="O17" s="108">
        <v>71</v>
      </c>
      <c r="P17" s="111">
        <f t="shared" si="6"/>
        <v>120.33898305084745</v>
      </c>
      <c r="Q17" s="109">
        <f t="shared" si="7"/>
        <v>12</v>
      </c>
      <c r="R17" s="147">
        <f t="shared" si="24"/>
        <v>53.2</v>
      </c>
      <c r="S17" s="147">
        <f t="shared" si="25"/>
        <v>55</v>
      </c>
      <c r="T17" s="240">
        <f t="shared" si="26"/>
        <v>1.7999999999999972</v>
      </c>
      <c r="U17" s="241"/>
      <c r="V17" s="101">
        <v>45</v>
      </c>
      <c r="W17" s="110">
        <v>12</v>
      </c>
      <c r="X17" s="111">
        <f t="shared" si="8"/>
        <v>26.666666666666668</v>
      </c>
      <c r="Y17" s="102">
        <f t="shared" si="27"/>
        <v>-33</v>
      </c>
      <c r="Z17" s="116">
        <v>2257</v>
      </c>
      <c r="AA17" s="110">
        <v>2180</v>
      </c>
      <c r="AB17" s="112">
        <f t="shared" si="10"/>
        <v>96.588391670358888</v>
      </c>
      <c r="AC17" s="102">
        <f t="shared" si="11"/>
        <v>-77</v>
      </c>
      <c r="AD17" s="108">
        <v>1559</v>
      </c>
      <c r="AE17" s="108">
        <v>1429</v>
      </c>
      <c r="AF17" s="112">
        <f t="shared" si="28"/>
        <v>91.661321359846056</v>
      </c>
      <c r="AG17" s="102">
        <f t="shared" si="29"/>
        <v>-130</v>
      </c>
      <c r="AH17" s="101">
        <v>452</v>
      </c>
      <c r="AI17" s="101">
        <v>436</v>
      </c>
      <c r="AJ17" s="111">
        <f t="shared" si="12"/>
        <v>96.5</v>
      </c>
      <c r="AK17" s="102">
        <f t="shared" si="13"/>
        <v>-16</v>
      </c>
      <c r="AL17" s="116">
        <v>8</v>
      </c>
      <c r="AM17" s="116">
        <v>12</v>
      </c>
      <c r="AN17" s="112">
        <f t="shared" si="30"/>
        <v>150</v>
      </c>
      <c r="AO17" s="102">
        <f t="shared" si="15"/>
        <v>4</v>
      </c>
      <c r="AP17" s="108">
        <v>96</v>
      </c>
      <c r="AQ17" s="108">
        <v>102</v>
      </c>
      <c r="AR17" s="112">
        <f t="shared" si="31"/>
        <v>106.25</v>
      </c>
      <c r="AS17" s="102">
        <f t="shared" si="32"/>
        <v>6</v>
      </c>
      <c r="AT17" s="101">
        <v>280</v>
      </c>
      <c r="AU17" s="101">
        <v>243</v>
      </c>
      <c r="AV17" s="111">
        <f t="shared" si="16"/>
        <v>86.8</v>
      </c>
      <c r="AW17" s="102">
        <f t="shared" si="17"/>
        <v>-37</v>
      </c>
      <c r="AX17" s="101">
        <v>1325</v>
      </c>
      <c r="AY17" s="117">
        <v>1197</v>
      </c>
      <c r="AZ17" s="111">
        <f t="shared" si="18"/>
        <v>90.339622641509436</v>
      </c>
      <c r="BA17" s="102">
        <f t="shared" si="19"/>
        <v>-128</v>
      </c>
      <c r="BB17" s="101">
        <v>822</v>
      </c>
      <c r="BC17" s="101">
        <v>774</v>
      </c>
      <c r="BD17" s="111">
        <f t="shared" si="20"/>
        <v>94.160583941605836</v>
      </c>
      <c r="BE17" s="102">
        <f t="shared" si="21"/>
        <v>-48</v>
      </c>
      <c r="BF17" s="119">
        <v>2035</v>
      </c>
      <c r="BG17" s="121">
        <v>2710.5067985166875</v>
      </c>
      <c r="BH17" s="102">
        <f t="shared" si="22"/>
        <v>675.50679851668747</v>
      </c>
      <c r="BI17" s="101">
        <v>114</v>
      </c>
      <c r="BJ17" s="101">
        <v>114</v>
      </c>
      <c r="BK17" s="111">
        <f t="shared" si="33"/>
        <v>100</v>
      </c>
      <c r="BL17" s="102">
        <f t="shared" si="23"/>
        <v>0</v>
      </c>
      <c r="BM17" s="102">
        <v>0</v>
      </c>
      <c r="BN17" s="141">
        <v>3926</v>
      </c>
      <c r="BO17" s="141">
        <v>4790</v>
      </c>
      <c r="BP17" s="148">
        <f t="shared" si="34"/>
        <v>122</v>
      </c>
      <c r="BQ17" s="140">
        <f t="shared" si="35"/>
        <v>864</v>
      </c>
    </row>
    <row r="18" spans="1:69" s="103" customFormat="1" ht="21" customHeight="1" x14ac:dyDescent="0.2">
      <c r="A18" s="115" t="s">
        <v>138</v>
      </c>
      <c r="B18" s="101">
        <v>745</v>
      </c>
      <c r="C18" s="110">
        <v>716</v>
      </c>
      <c r="D18" s="112">
        <f t="shared" si="0"/>
        <v>96.107382550335572</v>
      </c>
      <c r="E18" s="109">
        <f t="shared" si="1"/>
        <v>-29</v>
      </c>
      <c r="F18" s="107">
        <v>122</v>
      </c>
      <c r="G18" s="110">
        <v>135</v>
      </c>
      <c r="H18" s="112">
        <f t="shared" si="2"/>
        <v>110.65573770491804</v>
      </c>
      <c r="I18" s="102">
        <f t="shared" si="3"/>
        <v>13</v>
      </c>
      <c r="J18" s="101">
        <v>66</v>
      </c>
      <c r="K18" s="101">
        <v>121</v>
      </c>
      <c r="L18" s="112">
        <f t="shared" si="4"/>
        <v>183.33333333333331</v>
      </c>
      <c r="M18" s="102">
        <f t="shared" si="5"/>
        <v>55</v>
      </c>
      <c r="N18" s="108">
        <v>17</v>
      </c>
      <c r="O18" s="108">
        <v>34</v>
      </c>
      <c r="P18" s="111" t="s">
        <v>178</v>
      </c>
      <c r="Q18" s="109">
        <f t="shared" si="7"/>
        <v>17</v>
      </c>
      <c r="R18" s="147">
        <f t="shared" si="24"/>
        <v>25.8</v>
      </c>
      <c r="S18" s="147">
        <f t="shared" si="25"/>
        <v>28.1</v>
      </c>
      <c r="T18" s="240">
        <f t="shared" si="26"/>
        <v>2.3000000000000007</v>
      </c>
      <c r="U18" s="241"/>
      <c r="V18" s="101">
        <v>36</v>
      </c>
      <c r="W18" s="110">
        <v>35</v>
      </c>
      <c r="X18" s="111">
        <f t="shared" si="8"/>
        <v>97.222222222222214</v>
      </c>
      <c r="Y18" s="102">
        <f t="shared" si="27"/>
        <v>-1</v>
      </c>
      <c r="Z18" s="116">
        <v>1633</v>
      </c>
      <c r="AA18" s="110">
        <v>1535</v>
      </c>
      <c r="AB18" s="112">
        <f t="shared" si="10"/>
        <v>93.99877526025719</v>
      </c>
      <c r="AC18" s="102">
        <f t="shared" si="11"/>
        <v>-98</v>
      </c>
      <c r="AD18" s="108">
        <v>738</v>
      </c>
      <c r="AE18" s="108">
        <v>715</v>
      </c>
      <c r="AF18" s="112">
        <f t="shared" si="28"/>
        <v>96.883468834688344</v>
      </c>
      <c r="AG18" s="102">
        <f t="shared" si="29"/>
        <v>-23</v>
      </c>
      <c r="AH18" s="101">
        <v>555</v>
      </c>
      <c r="AI18" s="101">
        <v>466</v>
      </c>
      <c r="AJ18" s="111">
        <f t="shared" si="12"/>
        <v>84</v>
      </c>
      <c r="AK18" s="102">
        <f t="shared" si="13"/>
        <v>-89</v>
      </c>
      <c r="AL18" s="116">
        <v>3</v>
      </c>
      <c r="AM18" s="116">
        <v>0</v>
      </c>
      <c r="AN18" s="112">
        <f t="shared" si="30"/>
        <v>0</v>
      </c>
      <c r="AO18" s="102">
        <f t="shared" si="15"/>
        <v>-3</v>
      </c>
      <c r="AP18" s="108">
        <v>70</v>
      </c>
      <c r="AQ18" s="108">
        <v>97</v>
      </c>
      <c r="AR18" s="112">
        <f t="shared" si="31"/>
        <v>138.57142857142856</v>
      </c>
      <c r="AS18" s="102">
        <f t="shared" si="32"/>
        <v>27</v>
      </c>
      <c r="AT18" s="101">
        <v>124</v>
      </c>
      <c r="AU18" s="101">
        <v>176</v>
      </c>
      <c r="AV18" s="111">
        <f t="shared" si="16"/>
        <v>141.9</v>
      </c>
      <c r="AW18" s="102">
        <f t="shared" si="17"/>
        <v>52</v>
      </c>
      <c r="AX18" s="101">
        <v>643</v>
      </c>
      <c r="AY18" s="117">
        <v>590</v>
      </c>
      <c r="AZ18" s="111">
        <f t="shared" si="18"/>
        <v>91.757387247278388</v>
      </c>
      <c r="BA18" s="102">
        <f t="shared" si="19"/>
        <v>-53</v>
      </c>
      <c r="BB18" s="101">
        <v>518</v>
      </c>
      <c r="BC18" s="101">
        <v>458</v>
      </c>
      <c r="BD18" s="111">
        <f t="shared" si="20"/>
        <v>88.416988416988417</v>
      </c>
      <c r="BE18" s="102">
        <f t="shared" si="21"/>
        <v>-60</v>
      </c>
      <c r="BF18" s="119">
        <v>1248</v>
      </c>
      <c r="BG18" s="121">
        <v>1543.661971830986</v>
      </c>
      <c r="BH18" s="102">
        <f t="shared" si="22"/>
        <v>295.66197183098598</v>
      </c>
      <c r="BI18" s="101">
        <v>49</v>
      </c>
      <c r="BJ18" s="101">
        <v>49</v>
      </c>
      <c r="BK18" s="111">
        <f t="shared" si="33"/>
        <v>100</v>
      </c>
      <c r="BL18" s="102">
        <f t="shared" si="23"/>
        <v>0</v>
      </c>
      <c r="BM18" s="102">
        <v>0</v>
      </c>
      <c r="BN18" s="141">
        <v>4027</v>
      </c>
      <c r="BO18" s="141">
        <v>4751</v>
      </c>
      <c r="BP18" s="148">
        <f t="shared" si="34"/>
        <v>118</v>
      </c>
      <c r="BQ18" s="140">
        <f t="shared" si="35"/>
        <v>724</v>
      </c>
    </row>
    <row r="19" spans="1:69" s="103" customFormat="1" ht="21" customHeight="1" x14ac:dyDescent="0.2">
      <c r="A19" s="115" t="s">
        <v>130</v>
      </c>
      <c r="B19" s="101">
        <v>432</v>
      </c>
      <c r="C19" s="110">
        <v>430</v>
      </c>
      <c r="D19" s="112">
        <f t="shared" si="0"/>
        <v>99.537037037037038</v>
      </c>
      <c r="E19" s="109">
        <f t="shared" si="1"/>
        <v>-2</v>
      </c>
      <c r="F19" s="107">
        <v>157</v>
      </c>
      <c r="G19" s="110">
        <v>107</v>
      </c>
      <c r="H19" s="112">
        <f t="shared" si="2"/>
        <v>68.152866242038215</v>
      </c>
      <c r="I19" s="102">
        <f t="shared" si="3"/>
        <v>-50</v>
      </c>
      <c r="J19" s="101">
        <v>17</v>
      </c>
      <c r="K19" s="101">
        <v>14</v>
      </c>
      <c r="L19" s="112">
        <f t="shared" si="4"/>
        <v>82.35294117647058</v>
      </c>
      <c r="M19" s="102">
        <f t="shared" si="5"/>
        <v>-3</v>
      </c>
      <c r="N19" s="108">
        <v>0</v>
      </c>
      <c r="O19" s="108">
        <v>0</v>
      </c>
      <c r="P19" s="111" t="s">
        <v>154</v>
      </c>
      <c r="Q19" s="109">
        <f t="shared" si="7"/>
        <v>0</v>
      </c>
      <c r="R19" s="147">
        <f t="shared" si="24"/>
        <v>0</v>
      </c>
      <c r="S19" s="147">
        <f t="shared" si="25"/>
        <v>0</v>
      </c>
      <c r="T19" s="240">
        <f t="shared" si="26"/>
        <v>0</v>
      </c>
      <c r="U19" s="241"/>
      <c r="V19" s="101">
        <v>30</v>
      </c>
      <c r="W19" s="110">
        <v>3</v>
      </c>
      <c r="X19" s="111">
        <f t="shared" si="8"/>
        <v>10</v>
      </c>
      <c r="Y19" s="102">
        <f t="shared" si="27"/>
        <v>-27</v>
      </c>
      <c r="Z19" s="116">
        <v>996</v>
      </c>
      <c r="AA19" s="110">
        <v>673</v>
      </c>
      <c r="AB19" s="112">
        <f t="shared" si="10"/>
        <v>67.570281124497996</v>
      </c>
      <c r="AC19" s="102">
        <f t="shared" si="11"/>
        <v>-323</v>
      </c>
      <c r="AD19" s="108">
        <v>429</v>
      </c>
      <c r="AE19" s="108">
        <v>415</v>
      </c>
      <c r="AF19" s="112">
        <f t="shared" si="28"/>
        <v>96.736596736596738</v>
      </c>
      <c r="AG19" s="102">
        <f t="shared" si="29"/>
        <v>-14</v>
      </c>
      <c r="AH19" s="101">
        <v>504</v>
      </c>
      <c r="AI19" s="101">
        <v>142</v>
      </c>
      <c r="AJ19" s="111">
        <f t="shared" si="12"/>
        <v>28.2</v>
      </c>
      <c r="AK19" s="102">
        <f t="shared" si="13"/>
        <v>-362</v>
      </c>
      <c r="AL19" s="116">
        <v>0</v>
      </c>
      <c r="AM19" s="116">
        <v>0</v>
      </c>
      <c r="AN19" s="112" t="s">
        <v>154</v>
      </c>
      <c r="AO19" s="102">
        <f t="shared" si="15"/>
        <v>0</v>
      </c>
      <c r="AP19" s="108">
        <v>19</v>
      </c>
      <c r="AQ19" s="108">
        <v>25</v>
      </c>
      <c r="AR19" s="112">
        <f t="shared" si="31"/>
        <v>131.57894736842107</v>
      </c>
      <c r="AS19" s="102">
        <f t="shared" si="32"/>
        <v>6</v>
      </c>
      <c r="AT19" s="101">
        <v>29</v>
      </c>
      <c r="AU19" s="101">
        <v>70</v>
      </c>
      <c r="AV19" s="111">
        <f t="shared" si="16"/>
        <v>241.4</v>
      </c>
      <c r="AW19" s="102">
        <f t="shared" si="17"/>
        <v>41</v>
      </c>
      <c r="AX19" s="101">
        <v>368</v>
      </c>
      <c r="AY19" s="117">
        <v>365</v>
      </c>
      <c r="AZ19" s="111">
        <f t="shared" si="18"/>
        <v>99.184782608695656</v>
      </c>
      <c r="BA19" s="102">
        <f t="shared" si="19"/>
        <v>-3</v>
      </c>
      <c r="BB19" s="101">
        <v>326</v>
      </c>
      <c r="BC19" s="101">
        <v>322</v>
      </c>
      <c r="BD19" s="111">
        <f t="shared" si="20"/>
        <v>98.773006134969322</v>
      </c>
      <c r="BE19" s="102">
        <f t="shared" si="21"/>
        <v>-4</v>
      </c>
      <c r="BF19" s="119">
        <v>2514</v>
      </c>
      <c r="BG19" s="121">
        <v>3794.2857142857142</v>
      </c>
      <c r="BH19" s="102">
        <f t="shared" si="22"/>
        <v>1280.2857142857142</v>
      </c>
      <c r="BI19" s="101">
        <v>10</v>
      </c>
      <c r="BJ19" s="101">
        <v>28</v>
      </c>
      <c r="BK19" s="111" t="s">
        <v>182</v>
      </c>
      <c r="BL19" s="102">
        <f t="shared" si="23"/>
        <v>18</v>
      </c>
      <c r="BM19" s="102">
        <v>0</v>
      </c>
      <c r="BN19" s="141">
        <v>3713</v>
      </c>
      <c r="BO19" s="141">
        <v>5767</v>
      </c>
      <c r="BP19" s="148">
        <f t="shared" si="34"/>
        <v>155.30000000000001</v>
      </c>
      <c r="BQ19" s="140">
        <f t="shared" si="35"/>
        <v>2054</v>
      </c>
    </row>
    <row r="20" spans="1:69" s="103" customFormat="1" ht="21" customHeight="1" x14ac:dyDescent="0.2">
      <c r="A20" s="115" t="s">
        <v>139</v>
      </c>
      <c r="B20" s="101">
        <v>359</v>
      </c>
      <c r="C20" s="110">
        <v>385</v>
      </c>
      <c r="D20" s="112">
        <f t="shared" si="0"/>
        <v>107.24233983286908</v>
      </c>
      <c r="E20" s="109">
        <f t="shared" si="1"/>
        <v>26</v>
      </c>
      <c r="F20" s="107">
        <v>106</v>
      </c>
      <c r="G20" s="110">
        <v>102</v>
      </c>
      <c r="H20" s="112">
        <f t="shared" si="2"/>
        <v>96.226415094339629</v>
      </c>
      <c r="I20" s="102">
        <f t="shared" si="3"/>
        <v>-4</v>
      </c>
      <c r="J20" s="101">
        <v>106</v>
      </c>
      <c r="K20" s="101">
        <v>95</v>
      </c>
      <c r="L20" s="112">
        <f t="shared" si="4"/>
        <v>89.622641509433961</v>
      </c>
      <c r="M20" s="102">
        <f t="shared" si="5"/>
        <v>-11</v>
      </c>
      <c r="N20" s="108">
        <v>74</v>
      </c>
      <c r="O20" s="108">
        <v>59</v>
      </c>
      <c r="P20" s="111">
        <f t="shared" si="6"/>
        <v>79.729729729729726</v>
      </c>
      <c r="Q20" s="109">
        <f t="shared" si="7"/>
        <v>-15</v>
      </c>
      <c r="R20" s="147">
        <f t="shared" si="24"/>
        <v>69.8</v>
      </c>
      <c r="S20" s="147">
        <f t="shared" si="25"/>
        <v>62.1</v>
      </c>
      <c r="T20" s="240">
        <f t="shared" si="26"/>
        <v>-7.6999999999999957</v>
      </c>
      <c r="U20" s="241"/>
      <c r="V20" s="101">
        <v>29</v>
      </c>
      <c r="W20" s="110">
        <v>27</v>
      </c>
      <c r="X20" s="111">
        <f t="shared" si="8"/>
        <v>93.103448275862064</v>
      </c>
      <c r="Y20" s="102">
        <f t="shared" si="27"/>
        <v>-2</v>
      </c>
      <c r="Z20" s="116">
        <v>681</v>
      </c>
      <c r="AA20" s="110">
        <v>593</v>
      </c>
      <c r="AB20" s="112">
        <f t="shared" si="10"/>
        <v>87.077826725403824</v>
      </c>
      <c r="AC20" s="102">
        <f t="shared" si="11"/>
        <v>-88</v>
      </c>
      <c r="AD20" s="108">
        <v>357</v>
      </c>
      <c r="AE20" s="108">
        <v>382</v>
      </c>
      <c r="AF20" s="112">
        <f t="shared" si="28"/>
        <v>107.00280112044818</v>
      </c>
      <c r="AG20" s="102">
        <f t="shared" si="29"/>
        <v>25</v>
      </c>
      <c r="AH20" s="101">
        <v>152</v>
      </c>
      <c r="AI20" s="101">
        <v>51</v>
      </c>
      <c r="AJ20" s="111">
        <f t="shared" si="12"/>
        <v>33.6</v>
      </c>
      <c r="AK20" s="102">
        <f t="shared" si="13"/>
        <v>-101</v>
      </c>
      <c r="AL20" s="116">
        <v>26</v>
      </c>
      <c r="AM20" s="116">
        <v>23</v>
      </c>
      <c r="AN20" s="112">
        <f t="shared" si="30"/>
        <v>88.461538461538453</v>
      </c>
      <c r="AO20" s="102">
        <f t="shared" si="15"/>
        <v>-3</v>
      </c>
      <c r="AP20" s="108">
        <v>64</v>
      </c>
      <c r="AQ20" s="108">
        <v>84</v>
      </c>
      <c r="AR20" s="112">
        <f t="shared" si="31"/>
        <v>131.25</v>
      </c>
      <c r="AS20" s="102">
        <f t="shared" si="32"/>
        <v>20</v>
      </c>
      <c r="AT20" s="101">
        <v>150</v>
      </c>
      <c r="AU20" s="101">
        <v>147</v>
      </c>
      <c r="AV20" s="111">
        <f t="shared" si="16"/>
        <v>98</v>
      </c>
      <c r="AW20" s="102">
        <f t="shared" si="17"/>
        <v>-3</v>
      </c>
      <c r="AX20" s="101">
        <v>304</v>
      </c>
      <c r="AY20" s="117">
        <v>304</v>
      </c>
      <c r="AZ20" s="111">
        <f t="shared" si="18"/>
        <v>100</v>
      </c>
      <c r="BA20" s="102">
        <f t="shared" si="19"/>
        <v>0</v>
      </c>
      <c r="BB20" s="101">
        <v>263</v>
      </c>
      <c r="BC20" s="101">
        <v>261</v>
      </c>
      <c r="BD20" s="111">
        <f t="shared" si="20"/>
        <v>99.239543726235752</v>
      </c>
      <c r="BE20" s="102">
        <f t="shared" si="21"/>
        <v>-2</v>
      </c>
      <c r="BF20" s="119">
        <v>2487</v>
      </c>
      <c r="BG20" s="121">
        <v>2793.385214007782</v>
      </c>
      <c r="BH20" s="102">
        <f t="shared" si="22"/>
        <v>306.385214007782</v>
      </c>
      <c r="BI20" s="101">
        <v>41</v>
      </c>
      <c r="BJ20" s="101">
        <v>45</v>
      </c>
      <c r="BK20" s="111">
        <f t="shared" si="33"/>
        <v>109.75609756097562</v>
      </c>
      <c r="BL20" s="102">
        <f t="shared" si="23"/>
        <v>4</v>
      </c>
      <c r="BM20" s="102">
        <v>0</v>
      </c>
      <c r="BN20" s="141">
        <v>4438</v>
      </c>
      <c r="BO20" s="141">
        <v>5005</v>
      </c>
      <c r="BP20" s="148">
        <f t="shared" si="34"/>
        <v>112.8</v>
      </c>
      <c r="BQ20" s="140">
        <f t="shared" si="35"/>
        <v>567</v>
      </c>
    </row>
    <row r="21" spans="1:69" s="103" customFormat="1" ht="21" customHeight="1" x14ac:dyDescent="0.2">
      <c r="A21" s="115" t="s">
        <v>131</v>
      </c>
      <c r="B21" s="101">
        <v>667</v>
      </c>
      <c r="C21" s="110">
        <v>805</v>
      </c>
      <c r="D21" s="112">
        <f t="shared" si="0"/>
        <v>120.68965517241379</v>
      </c>
      <c r="E21" s="109">
        <f t="shared" si="1"/>
        <v>138</v>
      </c>
      <c r="F21" s="107">
        <v>152</v>
      </c>
      <c r="G21" s="110">
        <v>155</v>
      </c>
      <c r="H21" s="112">
        <f t="shared" si="2"/>
        <v>101.9736842105263</v>
      </c>
      <c r="I21" s="102">
        <f t="shared" si="3"/>
        <v>3</v>
      </c>
      <c r="J21" s="101">
        <v>111</v>
      </c>
      <c r="K21" s="101">
        <v>169</v>
      </c>
      <c r="L21" s="112">
        <f t="shared" si="4"/>
        <v>152.25225225225225</v>
      </c>
      <c r="M21" s="102">
        <f t="shared" si="5"/>
        <v>58</v>
      </c>
      <c r="N21" s="108">
        <v>73</v>
      </c>
      <c r="O21" s="108">
        <v>71</v>
      </c>
      <c r="P21" s="111">
        <f t="shared" si="6"/>
        <v>97.260273972602747</v>
      </c>
      <c r="Q21" s="109">
        <f t="shared" si="7"/>
        <v>-2</v>
      </c>
      <c r="R21" s="147">
        <f t="shared" si="24"/>
        <v>65.8</v>
      </c>
      <c r="S21" s="147">
        <f t="shared" si="25"/>
        <v>42</v>
      </c>
      <c r="T21" s="240">
        <f t="shared" si="26"/>
        <v>-23.799999999999997</v>
      </c>
      <c r="U21" s="241"/>
      <c r="V21" s="101">
        <v>2</v>
      </c>
      <c r="W21" s="110">
        <v>79</v>
      </c>
      <c r="X21" s="111" t="s">
        <v>172</v>
      </c>
      <c r="Y21" s="102">
        <f t="shared" si="27"/>
        <v>77</v>
      </c>
      <c r="Z21" s="116">
        <v>938</v>
      </c>
      <c r="AA21" s="110">
        <v>1202</v>
      </c>
      <c r="AB21" s="112">
        <f t="shared" si="10"/>
        <v>128.14498933901919</v>
      </c>
      <c r="AC21" s="102">
        <f t="shared" si="11"/>
        <v>264</v>
      </c>
      <c r="AD21" s="108">
        <v>662</v>
      </c>
      <c r="AE21" s="108">
        <v>795</v>
      </c>
      <c r="AF21" s="112">
        <f t="shared" si="28"/>
        <v>120.0906344410876</v>
      </c>
      <c r="AG21" s="102">
        <f t="shared" si="29"/>
        <v>133</v>
      </c>
      <c r="AH21" s="101">
        <v>112</v>
      </c>
      <c r="AI21" s="101">
        <v>132</v>
      </c>
      <c r="AJ21" s="111">
        <f t="shared" si="12"/>
        <v>117.9</v>
      </c>
      <c r="AK21" s="102">
        <f t="shared" si="13"/>
        <v>20</v>
      </c>
      <c r="AL21" s="116">
        <v>3</v>
      </c>
      <c r="AM21" s="116">
        <v>2</v>
      </c>
      <c r="AN21" s="112">
        <f t="shared" si="30"/>
        <v>66.666666666666657</v>
      </c>
      <c r="AO21" s="102">
        <f t="shared" si="15"/>
        <v>-1</v>
      </c>
      <c r="AP21" s="108">
        <v>55</v>
      </c>
      <c r="AQ21" s="108">
        <v>71</v>
      </c>
      <c r="AR21" s="112">
        <f t="shared" si="31"/>
        <v>129.09090909090909</v>
      </c>
      <c r="AS21" s="102">
        <f t="shared" si="32"/>
        <v>16</v>
      </c>
      <c r="AT21" s="101">
        <v>185</v>
      </c>
      <c r="AU21" s="101">
        <v>260</v>
      </c>
      <c r="AV21" s="111">
        <f t="shared" si="16"/>
        <v>140.5</v>
      </c>
      <c r="AW21" s="102">
        <f t="shared" si="17"/>
        <v>75</v>
      </c>
      <c r="AX21" s="101">
        <v>555</v>
      </c>
      <c r="AY21" s="117">
        <v>603</v>
      </c>
      <c r="AZ21" s="111">
        <f t="shared" si="18"/>
        <v>108.64864864864865</v>
      </c>
      <c r="BA21" s="102">
        <f t="shared" si="19"/>
        <v>48</v>
      </c>
      <c r="BB21" s="101">
        <v>422</v>
      </c>
      <c r="BC21" s="101">
        <v>498</v>
      </c>
      <c r="BD21" s="111">
        <f t="shared" si="20"/>
        <v>118.00947867298579</v>
      </c>
      <c r="BE21" s="102">
        <f t="shared" si="21"/>
        <v>76</v>
      </c>
      <c r="BF21" s="119">
        <v>2012</v>
      </c>
      <c r="BG21" s="121">
        <v>2570.4830053667265</v>
      </c>
      <c r="BH21" s="102">
        <f t="shared" si="22"/>
        <v>558.4830053667265</v>
      </c>
      <c r="BI21" s="101">
        <v>47</v>
      </c>
      <c r="BJ21" s="101">
        <v>34</v>
      </c>
      <c r="BK21" s="111">
        <f t="shared" si="33"/>
        <v>72.340425531914903</v>
      </c>
      <c r="BL21" s="102">
        <f t="shared" si="23"/>
        <v>-13</v>
      </c>
      <c r="BM21" s="102">
        <v>3</v>
      </c>
      <c r="BN21" s="141">
        <v>4090</v>
      </c>
      <c r="BO21" s="141">
        <v>4247</v>
      </c>
      <c r="BP21" s="148">
        <f t="shared" si="34"/>
        <v>103.8</v>
      </c>
      <c r="BQ21" s="140">
        <f t="shared" si="35"/>
        <v>157</v>
      </c>
    </row>
    <row r="22" spans="1:69" s="103" customFormat="1" ht="21" customHeight="1" x14ac:dyDescent="0.2">
      <c r="A22" s="115" t="s">
        <v>132</v>
      </c>
      <c r="B22" s="101">
        <v>710</v>
      </c>
      <c r="C22" s="110">
        <v>788</v>
      </c>
      <c r="D22" s="112">
        <f t="shared" si="0"/>
        <v>110.98591549295776</v>
      </c>
      <c r="E22" s="109">
        <f t="shared" si="1"/>
        <v>78</v>
      </c>
      <c r="F22" s="107">
        <v>196</v>
      </c>
      <c r="G22" s="110">
        <v>148</v>
      </c>
      <c r="H22" s="112">
        <f t="shared" si="2"/>
        <v>75.510204081632651</v>
      </c>
      <c r="I22" s="102">
        <f t="shared" si="3"/>
        <v>-48</v>
      </c>
      <c r="J22" s="101">
        <v>49</v>
      </c>
      <c r="K22" s="101">
        <v>54</v>
      </c>
      <c r="L22" s="112">
        <f t="shared" si="4"/>
        <v>110.20408163265304</v>
      </c>
      <c r="M22" s="102">
        <f t="shared" si="5"/>
        <v>5</v>
      </c>
      <c r="N22" s="108">
        <v>11</v>
      </c>
      <c r="O22" s="108">
        <v>13</v>
      </c>
      <c r="P22" s="111">
        <f t="shared" si="6"/>
        <v>118.18181818181819</v>
      </c>
      <c r="Q22" s="109">
        <f t="shared" si="7"/>
        <v>2</v>
      </c>
      <c r="R22" s="147">
        <f t="shared" si="24"/>
        <v>22.4</v>
      </c>
      <c r="S22" s="147">
        <f t="shared" si="25"/>
        <v>24.1</v>
      </c>
      <c r="T22" s="240">
        <f t="shared" si="26"/>
        <v>1.7000000000000028</v>
      </c>
      <c r="U22" s="241"/>
      <c r="V22" s="101">
        <v>32</v>
      </c>
      <c r="W22" s="110">
        <v>40</v>
      </c>
      <c r="X22" s="111">
        <f t="shared" si="8"/>
        <v>125</v>
      </c>
      <c r="Y22" s="102">
        <f t="shared" si="27"/>
        <v>8</v>
      </c>
      <c r="Z22" s="116">
        <v>800</v>
      </c>
      <c r="AA22" s="110">
        <v>993</v>
      </c>
      <c r="AB22" s="112">
        <f t="shared" si="10"/>
        <v>124.125</v>
      </c>
      <c r="AC22" s="102">
        <f t="shared" si="11"/>
        <v>193</v>
      </c>
      <c r="AD22" s="108">
        <v>693</v>
      </c>
      <c r="AE22" s="108">
        <v>762</v>
      </c>
      <c r="AF22" s="112">
        <f t="shared" si="28"/>
        <v>109.95670995670996</v>
      </c>
      <c r="AG22" s="102">
        <f t="shared" si="29"/>
        <v>69</v>
      </c>
      <c r="AH22" s="101">
        <v>63</v>
      </c>
      <c r="AI22" s="101">
        <v>137</v>
      </c>
      <c r="AJ22" s="111" t="s">
        <v>155</v>
      </c>
      <c r="AK22" s="102">
        <f t="shared" si="13"/>
        <v>74</v>
      </c>
      <c r="AL22" s="116">
        <v>6</v>
      </c>
      <c r="AM22" s="116">
        <v>5</v>
      </c>
      <c r="AN22" s="112">
        <f t="shared" si="30"/>
        <v>83.333333333333343</v>
      </c>
      <c r="AO22" s="102">
        <f t="shared" si="15"/>
        <v>-1</v>
      </c>
      <c r="AP22" s="108">
        <v>40</v>
      </c>
      <c r="AQ22" s="108">
        <v>40</v>
      </c>
      <c r="AR22" s="112">
        <f t="shared" si="31"/>
        <v>100</v>
      </c>
      <c r="AS22" s="102">
        <f t="shared" si="32"/>
        <v>0</v>
      </c>
      <c r="AT22" s="101">
        <v>91</v>
      </c>
      <c r="AU22" s="101">
        <v>57</v>
      </c>
      <c r="AV22" s="111">
        <f t="shared" si="16"/>
        <v>62.6</v>
      </c>
      <c r="AW22" s="102">
        <f t="shared" si="17"/>
        <v>-34</v>
      </c>
      <c r="AX22" s="101">
        <v>616</v>
      </c>
      <c r="AY22" s="117">
        <v>665</v>
      </c>
      <c r="AZ22" s="111">
        <f t="shared" si="18"/>
        <v>107.95454545454545</v>
      </c>
      <c r="BA22" s="102">
        <f t="shared" si="19"/>
        <v>49</v>
      </c>
      <c r="BB22" s="101">
        <v>517</v>
      </c>
      <c r="BC22" s="101">
        <v>573</v>
      </c>
      <c r="BD22" s="111">
        <f t="shared" si="20"/>
        <v>110.83172147001935</v>
      </c>
      <c r="BE22" s="102">
        <f t="shared" si="21"/>
        <v>56</v>
      </c>
      <c r="BF22" s="119">
        <v>2100</v>
      </c>
      <c r="BG22" s="121">
        <v>2701.5734265734268</v>
      </c>
      <c r="BH22" s="102">
        <f t="shared" si="22"/>
        <v>601.57342657342679</v>
      </c>
      <c r="BI22" s="101">
        <v>36</v>
      </c>
      <c r="BJ22" s="101">
        <v>15</v>
      </c>
      <c r="BK22" s="111">
        <f t="shared" si="33"/>
        <v>41.666666666666671</v>
      </c>
      <c r="BL22" s="102">
        <f t="shared" si="23"/>
        <v>-21</v>
      </c>
      <c r="BM22" s="102">
        <v>0</v>
      </c>
      <c r="BN22" s="141">
        <v>3962</v>
      </c>
      <c r="BO22" s="141">
        <v>4295</v>
      </c>
      <c r="BP22" s="148">
        <f t="shared" si="34"/>
        <v>108.4</v>
      </c>
      <c r="BQ22" s="140">
        <f t="shared" si="35"/>
        <v>333</v>
      </c>
    </row>
    <row r="23" spans="1:69" s="103" customFormat="1" ht="21" customHeight="1" x14ac:dyDescent="0.2">
      <c r="A23" s="115" t="s">
        <v>140</v>
      </c>
      <c r="B23" s="101">
        <v>522</v>
      </c>
      <c r="C23" s="110">
        <v>534</v>
      </c>
      <c r="D23" s="112">
        <f t="shared" si="0"/>
        <v>102.29885057471265</v>
      </c>
      <c r="E23" s="109">
        <f t="shared" si="1"/>
        <v>12</v>
      </c>
      <c r="F23" s="107">
        <v>137</v>
      </c>
      <c r="G23" s="110">
        <v>76</v>
      </c>
      <c r="H23" s="112">
        <f t="shared" si="2"/>
        <v>55.474452554744524</v>
      </c>
      <c r="I23" s="102">
        <f t="shared" si="3"/>
        <v>-61</v>
      </c>
      <c r="J23" s="101">
        <v>138</v>
      </c>
      <c r="K23" s="101">
        <v>71</v>
      </c>
      <c r="L23" s="112">
        <f t="shared" si="4"/>
        <v>51.449275362318836</v>
      </c>
      <c r="M23" s="102">
        <f t="shared" si="5"/>
        <v>-67</v>
      </c>
      <c r="N23" s="108">
        <v>108</v>
      </c>
      <c r="O23" s="108">
        <v>44</v>
      </c>
      <c r="P23" s="111">
        <f t="shared" si="6"/>
        <v>40.74074074074074</v>
      </c>
      <c r="Q23" s="109">
        <f t="shared" si="7"/>
        <v>-64</v>
      </c>
      <c r="R23" s="147">
        <f t="shared" si="24"/>
        <v>78.3</v>
      </c>
      <c r="S23" s="147">
        <f t="shared" si="25"/>
        <v>62</v>
      </c>
      <c r="T23" s="240">
        <f t="shared" si="26"/>
        <v>-16.299999999999997</v>
      </c>
      <c r="U23" s="241"/>
      <c r="V23" s="101">
        <v>32</v>
      </c>
      <c r="W23" s="110">
        <v>12</v>
      </c>
      <c r="X23" s="111">
        <f t="shared" si="8"/>
        <v>37.5</v>
      </c>
      <c r="Y23" s="102">
        <f t="shared" si="27"/>
        <v>-20</v>
      </c>
      <c r="Z23" s="116">
        <v>746</v>
      </c>
      <c r="AA23" s="110">
        <v>701</v>
      </c>
      <c r="AB23" s="112">
        <f t="shared" si="10"/>
        <v>93.967828418230553</v>
      </c>
      <c r="AC23" s="102">
        <f t="shared" si="11"/>
        <v>-45</v>
      </c>
      <c r="AD23" s="108">
        <v>514</v>
      </c>
      <c r="AE23" s="108">
        <v>532</v>
      </c>
      <c r="AF23" s="112">
        <f t="shared" si="28"/>
        <v>103.50194552529184</v>
      </c>
      <c r="AG23" s="102">
        <f t="shared" si="29"/>
        <v>18</v>
      </c>
      <c r="AH23" s="101">
        <v>22</v>
      </c>
      <c r="AI23" s="101">
        <v>33</v>
      </c>
      <c r="AJ23" s="111">
        <f t="shared" si="12"/>
        <v>150</v>
      </c>
      <c r="AK23" s="102">
        <f t="shared" si="13"/>
        <v>11</v>
      </c>
      <c r="AL23" s="116">
        <v>2</v>
      </c>
      <c r="AM23" s="116">
        <v>0</v>
      </c>
      <c r="AN23" s="112">
        <f t="shared" si="30"/>
        <v>0</v>
      </c>
      <c r="AO23" s="102">
        <f t="shared" si="15"/>
        <v>-2</v>
      </c>
      <c r="AP23" s="108">
        <v>45</v>
      </c>
      <c r="AQ23" s="108">
        <v>67</v>
      </c>
      <c r="AR23" s="112">
        <f t="shared" si="31"/>
        <v>148.88888888888889</v>
      </c>
      <c r="AS23" s="102">
        <f t="shared" si="32"/>
        <v>22</v>
      </c>
      <c r="AT23" s="101">
        <v>172</v>
      </c>
      <c r="AU23" s="101">
        <v>112</v>
      </c>
      <c r="AV23" s="111">
        <f t="shared" si="16"/>
        <v>65.099999999999994</v>
      </c>
      <c r="AW23" s="102">
        <f t="shared" si="17"/>
        <v>-60</v>
      </c>
      <c r="AX23" s="101">
        <v>436</v>
      </c>
      <c r="AY23" s="117">
        <v>435</v>
      </c>
      <c r="AZ23" s="111">
        <f t="shared" si="18"/>
        <v>99.77064220183486</v>
      </c>
      <c r="BA23" s="102">
        <f t="shared" si="19"/>
        <v>-1</v>
      </c>
      <c r="BB23" s="101">
        <v>348</v>
      </c>
      <c r="BC23" s="101">
        <v>359</v>
      </c>
      <c r="BD23" s="111">
        <f t="shared" si="20"/>
        <v>103.16091954022988</v>
      </c>
      <c r="BE23" s="102">
        <f t="shared" si="21"/>
        <v>11</v>
      </c>
      <c r="BF23" s="119">
        <v>2095</v>
      </c>
      <c r="BG23" s="121">
        <v>2523.4972677595629</v>
      </c>
      <c r="BH23" s="102">
        <f t="shared" si="22"/>
        <v>428.49726775956287</v>
      </c>
      <c r="BI23" s="101">
        <v>18</v>
      </c>
      <c r="BJ23" s="101">
        <v>27</v>
      </c>
      <c r="BK23" s="111">
        <f t="shared" si="33"/>
        <v>150</v>
      </c>
      <c r="BL23" s="102">
        <f t="shared" si="23"/>
        <v>9</v>
      </c>
      <c r="BM23" s="102">
        <v>2</v>
      </c>
      <c r="BN23" s="141">
        <v>4757</v>
      </c>
      <c r="BO23" s="141">
        <v>4558</v>
      </c>
      <c r="BP23" s="148">
        <f t="shared" si="34"/>
        <v>95.8</v>
      </c>
      <c r="BQ23" s="140">
        <f t="shared" si="35"/>
        <v>-199</v>
      </c>
    </row>
    <row r="24" spans="1:69" s="103" customFormat="1" ht="21" customHeight="1" x14ac:dyDescent="0.2">
      <c r="A24" s="115" t="s">
        <v>141</v>
      </c>
      <c r="B24" s="101">
        <v>593</v>
      </c>
      <c r="C24" s="110">
        <v>580</v>
      </c>
      <c r="D24" s="112">
        <f t="shared" si="0"/>
        <v>97.807757166947724</v>
      </c>
      <c r="E24" s="109">
        <f t="shared" si="1"/>
        <v>-13</v>
      </c>
      <c r="F24" s="107">
        <v>125</v>
      </c>
      <c r="G24" s="110">
        <v>116</v>
      </c>
      <c r="H24" s="112">
        <f t="shared" si="2"/>
        <v>92.800000000000011</v>
      </c>
      <c r="I24" s="102">
        <f t="shared" si="3"/>
        <v>-9</v>
      </c>
      <c r="J24" s="101">
        <v>73</v>
      </c>
      <c r="K24" s="101">
        <v>93</v>
      </c>
      <c r="L24" s="112">
        <f t="shared" si="4"/>
        <v>127.39726027397261</v>
      </c>
      <c r="M24" s="102">
        <f t="shared" si="5"/>
        <v>20</v>
      </c>
      <c r="N24" s="108">
        <v>37</v>
      </c>
      <c r="O24" s="108">
        <v>43</v>
      </c>
      <c r="P24" s="111">
        <f t="shared" si="6"/>
        <v>116.21621621621621</v>
      </c>
      <c r="Q24" s="109">
        <f t="shared" si="7"/>
        <v>6</v>
      </c>
      <c r="R24" s="147">
        <f t="shared" si="24"/>
        <v>50.7</v>
      </c>
      <c r="S24" s="147">
        <f t="shared" si="25"/>
        <v>46.2</v>
      </c>
      <c r="T24" s="240">
        <f t="shared" si="26"/>
        <v>-4.5</v>
      </c>
      <c r="U24" s="241"/>
      <c r="V24" s="101">
        <v>8</v>
      </c>
      <c r="W24" s="110">
        <v>17</v>
      </c>
      <c r="X24" s="111" t="s">
        <v>173</v>
      </c>
      <c r="Y24" s="102">
        <f t="shared" si="27"/>
        <v>9</v>
      </c>
      <c r="Z24" s="116">
        <v>845</v>
      </c>
      <c r="AA24" s="110">
        <v>1019</v>
      </c>
      <c r="AB24" s="112">
        <f t="shared" si="10"/>
        <v>120.59171597633136</v>
      </c>
      <c r="AC24" s="102">
        <f t="shared" si="11"/>
        <v>174</v>
      </c>
      <c r="AD24" s="108">
        <v>587</v>
      </c>
      <c r="AE24" s="108">
        <v>574</v>
      </c>
      <c r="AF24" s="112">
        <f t="shared" si="28"/>
        <v>97.785349233390122</v>
      </c>
      <c r="AG24" s="102">
        <f t="shared" si="29"/>
        <v>-13</v>
      </c>
      <c r="AH24" s="101">
        <v>118</v>
      </c>
      <c r="AI24" s="101">
        <v>300</v>
      </c>
      <c r="AJ24" s="111" t="s">
        <v>180</v>
      </c>
      <c r="AK24" s="102">
        <f t="shared" si="13"/>
        <v>182</v>
      </c>
      <c r="AL24" s="116">
        <v>13</v>
      </c>
      <c r="AM24" s="116">
        <v>14</v>
      </c>
      <c r="AN24" s="112">
        <f t="shared" si="30"/>
        <v>107.69230769230769</v>
      </c>
      <c r="AO24" s="102">
        <f t="shared" si="15"/>
        <v>1</v>
      </c>
      <c r="AP24" s="108">
        <v>44</v>
      </c>
      <c r="AQ24" s="108">
        <v>69</v>
      </c>
      <c r="AR24" s="112">
        <f t="shared" si="31"/>
        <v>156.81818181818181</v>
      </c>
      <c r="AS24" s="102">
        <f t="shared" si="32"/>
        <v>25</v>
      </c>
      <c r="AT24" s="101">
        <v>126</v>
      </c>
      <c r="AU24" s="101">
        <v>149</v>
      </c>
      <c r="AV24" s="111">
        <f t="shared" si="16"/>
        <v>118.3</v>
      </c>
      <c r="AW24" s="102">
        <f t="shared" si="17"/>
        <v>23</v>
      </c>
      <c r="AX24" s="101">
        <v>496</v>
      </c>
      <c r="AY24" s="117">
        <v>476</v>
      </c>
      <c r="AZ24" s="111">
        <f t="shared" si="18"/>
        <v>95.967741935483872</v>
      </c>
      <c r="BA24" s="102">
        <f t="shared" si="19"/>
        <v>-20</v>
      </c>
      <c r="BB24" s="101">
        <v>391</v>
      </c>
      <c r="BC24" s="101">
        <v>397</v>
      </c>
      <c r="BD24" s="111">
        <f t="shared" si="20"/>
        <v>101.53452685421995</v>
      </c>
      <c r="BE24" s="102">
        <f t="shared" si="21"/>
        <v>6</v>
      </c>
      <c r="BF24" s="119">
        <v>2095</v>
      </c>
      <c r="BG24" s="121">
        <v>2735.7843137254904</v>
      </c>
      <c r="BH24" s="102">
        <f t="shared" si="22"/>
        <v>640.78431372549039</v>
      </c>
      <c r="BI24" s="101">
        <v>28</v>
      </c>
      <c r="BJ24" s="101">
        <v>45</v>
      </c>
      <c r="BK24" s="111">
        <f t="shared" si="33"/>
        <v>160.71428571428572</v>
      </c>
      <c r="BL24" s="102">
        <f t="shared" si="23"/>
        <v>17</v>
      </c>
      <c r="BM24" s="102">
        <v>0</v>
      </c>
      <c r="BN24" s="141">
        <v>4026</v>
      </c>
      <c r="BO24" s="141">
        <v>4923</v>
      </c>
      <c r="BP24" s="148">
        <f t="shared" si="34"/>
        <v>122.3</v>
      </c>
      <c r="BQ24" s="140">
        <f t="shared" si="35"/>
        <v>897</v>
      </c>
    </row>
    <row r="25" spans="1:69" s="103" customFormat="1" ht="21" customHeight="1" x14ac:dyDescent="0.2">
      <c r="A25" s="115" t="s">
        <v>142</v>
      </c>
      <c r="B25" s="101">
        <v>687</v>
      </c>
      <c r="C25" s="110">
        <v>843</v>
      </c>
      <c r="D25" s="112">
        <f t="shared" si="0"/>
        <v>122.70742358078604</v>
      </c>
      <c r="E25" s="109">
        <f t="shared" si="1"/>
        <v>156</v>
      </c>
      <c r="F25" s="107">
        <v>143</v>
      </c>
      <c r="G25" s="110">
        <v>247</v>
      </c>
      <c r="H25" s="112">
        <f t="shared" si="2"/>
        <v>172.72727272727272</v>
      </c>
      <c r="I25" s="102">
        <f t="shared" si="3"/>
        <v>104</v>
      </c>
      <c r="J25" s="101">
        <v>41</v>
      </c>
      <c r="K25" s="101">
        <v>67</v>
      </c>
      <c r="L25" s="112">
        <f t="shared" si="4"/>
        <v>163.41463414634146</v>
      </c>
      <c r="M25" s="102">
        <f t="shared" si="5"/>
        <v>26</v>
      </c>
      <c r="N25" s="108">
        <v>11</v>
      </c>
      <c r="O25" s="108">
        <v>3</v>
      </c>
      <c r="P25" s="111">
        <f t="shared" si="6"/>
        <v>27.27272727272727</v>
      </c>
      <c r="Q25" s="109">
        <f t="shared" si="7"/>
        <v>-8</v>
      </c>
      <c r="R25" s="147">
        <f t="shared" si="24"/>
        <v>26.8</v>
      </c>
      <c r="S25" s="147">
        <f t="shared" si="25"/>
        <v>4.5</v>
      </c>
      <c r="T25" s="240">
        <f t="shared" si="26"/>
        <v>-22.3</v>
      </c>
      <c r="U25" s="241"/>
      <c r="V25" s="101">
        <v>34</v>
      </c>
      <c r="W25" s="110">
        <v>8</v>
      </c>
      <c r="X25" s="111">
        <f t="shared" si="8"/>
        <v>23.52941176470588</v>
      </c>
      <c r="Y25" s="102">
        <f t="shared" si="27"/>
        <v>-26</v>
      </c>
      <c r="Z25" s="116">
        <v>904</v>
      </c>
      <c r="AA25" s="110">
        <v>1177</v>
      </c>
      <c r="AB25" s="112">
        <f t="shared" si="10"/>
        <v>130.1991150442478</v>
      </c>
      <c r="AC25" s="102">
        <f t="shared" si="11"/>
        <v>273</v>
      </c>
      <c r="AD25" s="108">
        <v>679</v>
      </c>
      <c r="AE25" s="108">
        <v>833</v>
      </c>
      <c r="AF25" s="112">
        <f t="shared" si="28"/>
        <v>122.68041237113403</v>
      </c>
      <c r="AG25" s="102">
        <f t="shared" si="29"/>
        <v>154</v>
      </c>
      <c r="AH25" s="101">
        <v>138</v>
      </c>
      <c r="AI25" s="101">
        <v>194</v>
      </c>
      <c r="AJ25" s="111">
        <f t="shared" si="12"/>
        <v>140.6</v>
      </c>
      <c r="AK25" s="102">
        <f t="shared" si="13"/>
        <v>56</v>
      </c>
      <c r="AL25" s="116">
        <v>17</v>
      </c>
      <c r="AM25" s="116">
        <v>21</v>
      </c>
      <c r="AN25" s="112">
        <f t="shared" si="30"/>
        <v>123.52941176470588</v>
      </c>
      <c r="AO25" s="102">
        <f t="shared" si="15"/>
        <v>4</v>
      </c>
      <c r="AP25" s="108">
        <v>41</v>
      </c>
      <c r="AQ25" s="108">
        <v>49</v>
      </c>
      <c r="AR25" s="112">
        <f t="shared" si="31"/>
        <v>119.51219512195121</v>
      </c>
      <c r="AS25" s="102">
        <f t="shared" si="32"/>
        <v>8</v>
      </c>
      <c r="AT25" s="101">
        <v>62</v>
      </c>
      <c r="AU25" s="101">
        <v>92</v>
      </c>
      <c r="AV25" s="111">
        <f t="shared" si="16"/>
        <v>148.4</v>
      </c>
      <c r="AW25" s="102">
        <f t="shared" si="17"/>
        <v>30</v>
      </c>
      <c r="AX25" s="101">
        <v>600</v>
      </c>
      <c r="AY25" s="117">
        <v>710</v>
      </c>
      <c r="AZ25" s="111">
        <f t="shared" si="18"/>
        <v>118.33333333333333</v>
      </c>
      <c r="BA25" s="102">
        <f t="shared" si="19"/>
        <v>110</v>
      </c>
      <c r="BB25" s="101">
        <v>536</v>
      </c>
      <c r="BC25" s="101">
        <v>654</v>
      </c>
      <c r="BD25" s="111">
        <f t="shared" si="20"/>
        <v>122.01492537313432</v>
      </c>
      <c r="BE25" s="102">
        <f t="shared" si="21"/>
        <v>118</v>
      </c>
      <c r="BF25" s="119">
        <v>2264</v>
      </c>
      <c r="BG25" s="121">
        <v>3217.1924290220818</v>
      </c>
      <c r="BH25" s="102">
        <f t="shared" si="22"/>
        <v>953.1924290220818</v>
      </c>
      <c r="BI25" s="101">
        <v>16</v>
      </c>
      <c r="BJ25" s="101">
        <v>27</v>
      </c>
      <c r="BK25" s="111">
        <f t="shared" si="33"/>
        <v>168.75</v>
      </c>
      <c r="BL25" s="102">
        <f t="shared" si="23"/>
        <v>11</v>
      </c>
      <c r="BM25" s="102">
        <v>0</v>
      </c>
      <c r="BN25" s="141">
        <v>3976</v>
      </c>
      <c r="BO25" s="141">
        <v>4879</v>
      </c>
      <c r="BP25" s="148">
        <f t="shared" si="34"/>
        <v>122.7</v>
      </c>
      <c r="BQ25" s="140">
        <f t="shared" si="35"/>
        <v>903</v>
      </c>
    </row>
    <row r="26" spans="1:69" s="103" customFormat="1" ht="21" customHeight="1" x14ac:dyDescent="0.2">
      <c r="A26" s="115" t="s">
        <v>7</v>
      </c>
      <c r="B26" s="101">
        <v>1435</v>
      </c>
      <c r="C26" s="110">
        <v>1344</v>
      </c>
      <c r="D26" s="112">
        <f t="shared" si="0"/>
        <v>93.658536585365866</v>
      </c>
      <c r="E26" s="109">
        <f t="shared" si="1"/>
        <v>-91</v>
      </c>
      <c r="F26" s="107">
        <v>345</v>
      </c>
      <c r="G26" s="110">
        <v>310</v>
      </c>
      <c r="H26" s="112">
        <f t="shared" si="2"/>
        <v>89.85507246376811</v>
      </c>
      <c r="I26" s="102">
        <f t="shared" si="3"/>
        <v>-35</v>
      </c>
      <c r="J26" s="101">
        <v>473</v>
      </c>
      <c r="K26" s="101">
        <v>475</v>
      </c>
      <c r="L26" s="112">
        <f t="shared" si="4"/>
        <v>100.42283298097252</v>
      </c>
      <c r="M26" s="102">
        <f t="shared" si="5"/>
        <v>2</v>
      </c>
      <c r="N26" s="108">
        <v>403</v>
      </c>
      <c r="O26" s="108">
        <v>405</v>
      </c>
      <c r="P26" s="111">
        <f t="shared" si="6"/>
        <v>100.49627791563276</v>
      </c>
      <c r="Q26" s="109">
        <f t="shared" si="7"/>
        <v>2</v>
      </c>
      <c r="R26" s="147">
        <f t="shared" si="24"/>
        <v>85.2</v>
      </c>
      <c r="S26" s="147">
        <f t="shared" si="25"/>
        <v>85.3</v>
      </c>
      <c r="T26" s="240">
        <f t="shared" si="26"/>
        <v>9.9999999999994316E-2</v>
      </c>
      <c r="U26" s="241"/>
      <c r="V26" s="101">
        <v>63</v>
      </c>
      <c r="W26" s="110">
        <v>139</v>
      </c>
      <c r="X26" s="111" t="s">
        <v>155</v>
      </c>
      <c r="Y26" s="102">
        <f t="shared" si="27"/>
        <v>76</v>
      </c>
      <c r="Z26" s="116">
        <v>2575</v>
      </c>
      <c r="AA26" s="110">
        <v>2846</v>
      </c>
      <c r="AB26" s="112">
        <f t="shared" si="10"/>
        <v>110.52427184466021</v>
      </c>
      <c r="AC26" s="102">
        <f t="shared" si="11"/>
        <v>271</v>
      </c>
      <c r="AD26" s="108">
        <v>1341</v>
      </c>
      <c r="AE26" s="108">
        <v>1209</v>
      </c>
      <c r="AF26" s="112">
        <f t="shared" si="28"/>
        <v>90.1565995525727</v>
      </c>
      <c r="AG26" s="102">
        <f t="shared" si="29"/>
        <v>-132</v>
      </c>
      <c r="AH26" s="101">
        <v>494</v>
      </c>
      <c r="AI26" s="101">
        <v>872</v>
      </c>
      <c r="AJ26" s="111">
        <f t="shared" si="12"/>
        <v>176.5</v>
      </c>
      <c r="AK26" s="102">
        <f t="shared" si="13"/>
        <v>378</v>
      </c>
      <c r="AL26" s="116">
        <v>15</v>
      </c>
      <c r="AM26" s="116">
        <v>0</v>
      </c>
      <c r="AN26" s="112">
        <f t="shared" si="30"/>
        <v>0</v>
      </c>
      <c r="AO26" s="102">
        <f t="shared" si="15"/>
        <v>-15</v>
      </c>
      <c r="AP26" s="108">
        <v>258</v>
      </c>
      <c r="AQ26" s="108">
        <v>278</v>
      </c>
      <c r="AR26" s="112">
        <f t="shared" si="31"/>
        <v>107.75193798449611</v>
      </c>
      <c r="AS26" s="102">
        <f t="shared" si="32"/>
        <v>20</v>
      </c>
      <c r="AT26" s="101">
        <v>1068</v>
      </c>
      <c r="AU26" s="101">
        <v>1018</v>
      </c>
      <c r="AV26" s="111">
        <f t="shared" si="16"/>
        <v>95.3</v>
      </c>
      <c r="AW26" s="102">
        <f t="shared" si="17"/>
        <v>-50</v>
      </c>
      <c r="AX26" s="101">
        <v>1160</v>
      </c>
      <c r="AY26" s="117">
        <v>1082</v>
      </c>
      <c r="AZ26" s="111">
        <f t="shared" si="18"/>
        <v>93.275862068965523</v>
      </c>
      <c r="BA26" s="102">
        <f t="shared" si="19"/>
        <v>-78</v>
      </c>
      <c r="BB26" s="101">
        <v>944</v>
      </c>
      <c r="BC26" s="101">
        <v>931</v>
      </c>
      <c r="BD26" s="111">
        <f t="shared" si="20"/>
        <v>98.622881355932208</v>
      </c>
      <c r="BE26" s="102">
        <f t="shared" si="21"/>
        <v>-13</v>
      </c>
      <c r="BF26" s="119">
        <v>2116</v>
      </c>
      <c r="BG26" s="121">
        <v>2868.4210526315787</v>
      </c>
      <c r="BH26" s="102">
        <f t="shared" si="22"/>
        <v>752.42105263157873</v>
      </c>
      <c r="BI26" s="101">
        <v>341</v>
      </c>
      <c r="BJ26" s="101">
        <v>361</v>
      </c>
      <c r="BK26" s="111">
        <f t="shared" si="33"/>
        <v>105.86510263929618</v>
      </c>
      <c r="BL26" s="102">
        <f t="shared" si="23"/>
        <v>20</v>
      </c>
      <c r="BM26" s="102">
        <v>8</v>
      </c>
      <c r="BN26" s="141">
        <v>4893</v>
      </c>
      <c r="BO26" s="141">
        <v>5332</v>
      </c>
      <c r="BP26" s="148">
        <f t="shared" si="34"/>
        <v>109</v>
      </c>
      <c r="BQ26" s="140">
        <f t="shared" si="35"/>
        <v>439</v>
      </c>
    </row>
    <row r="27" spans="1:69" s="103" customFormat="1" ht="21" customHeight="1" x14ac:dyDescent="0.2">
      <c r="A27" s="115" t="s">
        <v>8</v>
      </c>
      <c r="B27" s="101">
        <v>1791</v>
      </c>
      <c r="C27" s="110">
        <v>1969</v>
      </c>
      <c r="D27" s="112">
        <f t="shared" si="0"/>
        <v>109.93858179787827</v>
      </c>
      <c r="E27" s="109">
        <f t="shared" si="1"/>
        <v>178</v>
      </c>
      <c r="F27" s="107">
        <v>634</v>
      </c>
      <c r="G27" s="110">
        <v>733</v>
      </c>
      <c r="H27" s="112">
        <f t="shared" si="2"/>
        <v>115.61514195583595</v>
      </c>
      <c r="I27" s="102">
        <f t="shared" si="3"/>
        <v>99</v>
      </c>
      <c r="J27" s="101">
        <v>1657</v>
      </c>
      <c r="K27" s="101">
        <v>1760</v>
      </c>
      <c r="L27" s="112">
        <f t="shared" si="4"/>
        <v>106.21605310802656</v>
      </c>
      <c r="M27" s="102">
        <f t="shared" si="5"/>
        <v>103</v>
      </c>
      <c r="N27" s="108">
        <v>1215</v>
      </c>
      <c r="O27" s="108">
        <v>1192</v>
      </c>
      <c r="P27" s="111">
        <f t="shared" si="6"/>
        <v>98.106995884773667</v>
      </c>
      <c r="Q27" s="109">
        <f t="shared" si="7"/>
        <v>-23</v>
      </c>
      <c r="R27" s="147">
        <f t="shared" si="24"/>
        <v>73.3</v>
      </c>
      <c r="S27" s="147">
        <f t="shared" si="25"/>
        <v>67.7</v>
      </c>
      <c r="T27" s="240">
        <f t="shared" si="26"/>
        <v>-5.5999999999999943</v>
      </c>
      <c r="U27" s="241"/>
      <c r="V27" s="101">
        <v>189</v>
      </c>
      <c r="W27" s="110">
        <v>228</v>
      </c>
      <c r="X27" s="111">
        <f t="shared" si="8"/>
        <v>120.63492063492063</v>
      </c>
      <c r="Y27" s="102">
        <f t="shared" si="27"/>
        <v>39</v>
      </c>
      <c r="Z27" s="116">
        <v>4439</v>
      </c>
      <c r="AA27" s="110">
        <v>4756</v>
      </c>
      <c r="AB27" s="112">
        <f t="shared" si="10"/>
        <v>107.14124802883534</v>
      </c>
      <c r="AC27" s="102">
        <f t="shared" si="11"/>
        <v>317</v>
      </c>
      <c r="AD27" s="108">
        <v>1735</v>
      </c>
      <c r="AE27" s="108">
        <v>1917</v>
      </c>
      <c r="AF27" s="112">
        <f t="shared" si="28"/>
        <v>110.4899135446686</v>
      </c>
      <c r="AG27" s="102">
        <f t="shared" si="29"/>
        <v>182</v>
      </c>
      <c r="AH27" s="101">
        <v>494</v>
      </c>
      <c r="AI27" s="101">
        <v>937</v>
      </c>
      <c r="AJ27" s="111">
        <f t="shared" si="12"/>
        <v>189.7</v>
      </c>
      <c r="AK27" s="102">
        <f t="shared" si="13"/>
        <v>443</v>
      </c>
      <c r="AL27" s="116">
        <v>14</v>
      </c>
      <c r="AM27" s="116">
        <v>11</v>
      </c>
      <c r="AN27" s="112">
        <f t="shared" si="30"/>
        <v>78.571428571428569</v>
      </c>
      <c r="AO27" s="102">
        <f t="shared" si="15"/>
        <v>-3</v>
      </c>
      <c r="AP27" s="108">
        <v>774</v>
      </c>
      <c r="AQ27" s="108">
        <v>779</v>
      </c>
      <c r="AR27" s="112">
        <f t="shared" si="31"/>
        <v>100.64599483204135</v>
      </c>
      <c r="AS27" s="102">
        <f t="shared" si="32"/>
        <v>5</v>
      </c>
      <c r="AT27" s="101">
        <v>3377</v>
      </c>
      <c r="AU27" s="101">
        <v>3581</v>
      </c>
      <c r="AV27" s="111">
        <f t="shared" si="16"/>
        <v>106</v>
      </c>
      <c r="AW27" s="102">
        <f t="shared" si="17"/>
        <v>204</v>
      </c>
      <c r="AX27" s="101">
        <v>1218</v>
      </c>
      <c r="AY27" s="117">
        <v>1245</v>
      </c>
      <c r="AZ27" s="111">
        <f t="shared" si="18"/>
        <v>102.21674876847291</v>
      </c>
      <c r="BA27" s="102">
        <f t="shared" si="19"/>
        <v>27</v>
      </c>
      <c r="BB27" s="101">
        <v>997</v>
      </c>
      <c r="BC27" s="101">
        <v>1016</v>
      </c>
      <c r="BD27" s="111">
        <f t="shared" si="20"/>
        <v>101.90571715145435</v>
      </c>
      <c r="BE27" s="102">
        <f t="shared" si="21"/>
        <v>19</v>
      </c>
      <c r="BF27" s="119">
        <v>3265</v>
      </c>
      <c r="BG27" s="121">
        <v>4097.9591836734689</v>
      </c>
      <c r="BH27" s="102">
        <f t="shared" si="22"/>
        <v>832.95918367346894</v>
      </c>
      <c r="BI27" s="101">
        <v>1084</v>
      </c>
      <c r="BJ27" s="101">
        <v>1089</v>
      </c>
      <c r="BK27" s="111">
        <f t="shared" si="33"/>
        <v>100.46125461254614</v>
      </c>
      <c r="BL27" s="102">
        <f t="shared" si="23"/>
        <v>5</v>
      </c>
      <c r="BM27" s="102">
        <v>99</v>
      </c>
      <c r="BN27" s="141">
        <v>4707</v>
      </c>
      <c r="BO27" s="141">
        <v>5455</v>
      </c>
      <c r="BP27" s="148">
        <f t="shared" si="34"/>
        <v>115.9</v>
      </c>
      <c r="BQ27" s="140">
        <f t="shared" si="35"/>
        <v>748</v>
      </c>
    </row>
    <row r="28" spans="1:69" s="103" customFormat="1" ht="21" customHeight="1" x14ac:dyDescent="0.2">
      <c r="A28" s="115" t="s">
        <v>9</v>
      </c>
      <c r="B28" s="101">
        <v>1929</v>
      </c>
      <c r="C28" s="110">
        <v>1912</v>
      </c>
      <c r="D28" s="112">
        <f t="shared" si="0"/>
        <v>99.1187143597719</v>
      </c>
      <c r="E28" s="109">
        <f t="shared" si="1"/>
        <v>-17</v>
      </c>
      <c r="F28" s="107">
        <v>422</v>
      </c>
      <c r="G28" s="110">
        <v>452</v>
      </c>
      <c r="H28" s="112">
        <f t="shared" si="2"/>
        <v>107.10900473933648</v>
      </c>
      <c r="I28" s="102">
        <f t="shared" si="3"/>
        <v>30</v>
      </c>
      <c r="J28" s="101">
        <v>324</v>
      </c>
      <c r="K28" s="101">
        <v>294</v>
      </c>
      <c r="L28" s="112">
        <f t="shared" si="4"/>
        <v>90.740740740740748</v>
      </c>
      <c r="M28" s="102">
        <f t="shared" si="5"/>
        <v>-30</v>
      </c>
      <c r="N28" s="108">
        <v>164</v>
      </c>
      <c r="O28" s="108">
        <v>170</v>
      </c>
      <c r="P28" s="111">
        <f t="shared" si="6"/>
        <v>103.65853658536585</v>
      </c>
      <c r="Q28" s="109">
        <f t="shared" si="7"/>
        <v>6</v>
      </c>
      <c r="R28" s="147">
        <f t="shared" si="24"/>
        <v>50.6</v>
      </c>
      <c r="S28" s="147">
        <f t="shared" si="25"/>
        <v>57.8</v>
      </c>
      <c r="T28" s="240">
        <f t="shared" si="26"/>
        <v>7.1999999999999957</v>
      </c>
      <c r="U28" s="241"/>
      <c r="V28" s="101">
        <v>52</v>
      </c>
      <c r="W28" s="110">
        <v>58</v>
      </c>
      <c r="X28" s="111">
        <f t="shared" si="8"/>
        <v>111.53846153846155</v>
      </c>
      <c r="Y28" s="102">
        <f t="shared" si="27"/>
        <v>6</v>
      </c>
      <c r="Z28" s="116">
        <v>2874</v>
      </c>
      <c r="AA28" s="110">
        <v>3553</v>
      </c>
      <c r="AB28" s="112">
        <f t="shared" si="10"/>
        <v>123.62560890744606</v>
      </c>
      <c r="AC28" s="102">
        <f t="shared" si="11"/>
        <v>679</v>
      </c>
      <c r="AD28" s="108">
        <v>1919</v>
      </c>
      <c r="AE28" s="108">
        <v>1896</v>
      </c>
      <c r="AF28" s="112">
        <f t="shared" si="28"/>
        <v>98.801459093277742</v>
      </c>
      <c r="AG28" s="102">
        <f t="shared" si="29"/>
        <v>-23</v>
      </c>
      <c r="AH28" s="101">
        <v>426</v>
      </c>
      <c r="AI28" s="101">
        <v>577</v>
      </c>
      <c r="AJ28" s="111">
        <f t="shared" si="12"/>
        <v>135.4</v>
      </c>
      <c r="AK28" s="102">
        <f t="shared" si="13"/>
        <v>151</v>
      </c>
      <c r="AL28" s="116">
        <v>35</v>
      </c>
      <c r="AM28" s="116">
        <v>31</v>
      </c>
      <c r="AN28" s="112">
        <f t="shared" si="30"/>
        <v>88.571428571428569</v>
      </c>
      <c r="AO28" s="102">
        <f t="shared" si="15"/>
        <v>-4</v>
      </c>
      <c r="AP28" s="108">
        <v>227</v>
      </c>
      <c r="AQ28" s="108">
        <v>226</v>
      </c>
      <c r="AR28" s="112">
        <f t="shared" si="31"/>
        <v>99.559471365638757</v>
      </c>
      <c r="AS28" s="102">
        <f t="shared" si="32"/>
        <v>-1</v>
      </c>
      <c r="AT28" s="101">
        <v>1106</v>
      </c>
      <c r="AU28" s="101">
        <v>757</v>
      </c>
      <c r="AV28" s="111">
        <f t="shared" si="16"/>
        <v>68.400000000000006</v>
      </c>
      <c r="AW28" s="102">
        <f t="shared" si="17"/>
        <v>-349</v>
      </c>
      <c r="AX28" s="101">
        <v>1503</v>
      </c>
      <c r="AY28" s="117">
        <v>1531</v>
      </c>
      <c r="AZ28" s="111">
        <f t="shared" si="18"/>
        <v>101.86294078509648</v>
      </c>
      <c r="BA28" s="102">
        <f t="shared" si="19"/>
        <v>28</v>
      </c>
      <c r="BB28" s="101">
        <v>1255</v>
      </c>
      <c r="BC28" s="101">
        <v>1271</v>
      </c>
      <c r="BD28" s="111">
        <f t="shared" si="20"/>
        <v>101.27490039840636</v>
      </c>
      <c r="BE28" s="102">
        <f t="shared" si="21"/>
        <v>16</v>
      </c>
      <c r="BF28" s="119">
        <v>2033.8449111470113</v>
      </c>
      <c r="BG28" s="121">
        <v>2620.8166533226581</v>
      </c>
      <c r="BH28" s="102">
        <f t="shared" si="22"/>
        <v>586.9717421756468</v>
      </c>
      <c r="BI28" s="101">
        <v>298</v>
      </c>
      <c r="BJ28" s="101">
        <v>339</v>
      </c>
      <c r="BK28" s="111">
        <f t="shared" si="33"/>
        <v>113.75838926174498</v>
      </c>
      <c r="BL28" s="102">
        <f t="shared" si="23"/>
        <v>41</v>
      </c>
      <c r="BM28" s="102">
        <v>0</v>
      </c>
      <c r="BN28" s="141">
        <v>4317</v>
      </c>
      <c r="BO28" s="141">
        <v>5827</v>
      </c>
      <c r="BP28" s="148">
        <f t="shared" si="34"/>
        <v>135</v>
      </c>
      <c r="BQ28" s="140">
        <f t="shared" si="35"/>
        <v>1510</v>
      </c>
    </row>
    <row r="29" spans="1:69" s="103" customFormat="1" ht="21" customHeight="1" x14ac:dyDescent="0.2">
      <c r="A29" s="115" t="s">
        <v>143</v>
      </c>
      <c r="B29" s="101">
        <v>570</v>
      </c>
      <c r="C29" s="110">
        <v>534</v>
      </c>
      <c r="D29" s="112">
        <f t="shared" si="0"/>
        <v>93.684210526315795</v>
      </c>
      <c r="E29" s="109">
        <f t="shared" si="1"/>
        <v>-36</v>
      </c>
      <c r="F29" s="107">
        <v>149</v>
      </c>
      <c r="G29" s="113">
        <v>137</v>
      </c>
      <c r="H29" s="112">
        <f t="shared" si="2"/>
        <v>91.946308724832221</v>
      </c>
      <c r="I29" s="102">
        <f t="shared" si="3"/>
        <v>-12</v>
      </c>
      <c r="J29" s="101">
        <v>165</v>
      </c>
      <c r="K29" s="101">
        <v>182</v>
      </c>
      <c r="L29" s="112">
        <f t="shared" si="4"/>
        <v>110.3030303030303</v>
      </c>
      <c r="M29" s="102">
        <f t="shared" si="5"/>
        <v>17</v>
      </c>
      <c r="N29" s="108">
        <v>143</v>
      </c>
      <c r="O29" s="108">
        <v>127</v>
      </c>
      <c r="P29" s="111">
        <f t="shared" si="6"/>
        <v>88.811188811188813</v>
      </c>
      <c r="Q29" s="109">
        <f t="shared" si="7"/>
        <v>-16</v>
      </c>
      <c r="R29" s="147">
        <f t="shared" si="24"/>
        <v>86.7</v>
      </c>
      <c r="S29" s="147">
        <f t="shared" si="25"/>
        <v>69.8</v>
      </c>
      <c r="T29" s="240">
        <f t="shared" si="26"/>
        <v>-16.900000000000006</v>
      </c>
      <c r="U29" s="241"/>
      <c r="V29" s="101">
        <v>10</v>
      </c>
      <c r="W29" s="110">
        <v>39</v>
      </c>
      <c r="X29" s="111" t="s">
        <v>174</v>
      </c>
      <c r="Y29" s="102">
        <f t="shared" si="27"/>
        <v>29</v>
      </c>
      <c r="Z29" s="116">
        <v>1083</v>
      </c>
      <c r="AA29" s="110">
        <v>954</v>
      </c>
      <c r="AB29" s="112">
        <f t="shared" si="10"/>
        <v>88.088642659279785</v>
      </c>
      <c r="AC29" s="102">
        <f t="shared" si="11"/>
        <v>-129</v>
      </c>
      <c r="AD29" s="108">
        <v>566</v>
      </c>
      <c r="AE29" s="108">
        <v>525</v>
      </c>
      <c r="AF29" s="112">
        <f t="shared" si="28"/>
        <v>92.756183745583044</v>
      </c>
      <c r="AG29" s="102">
        <f t="shared" si="29"/>
        <v>-41</v>
      </c>
      <c r="AH29" s="101">
        <v>294</v>
      </c>
      <c r="AI29" s="101">
        <v>116</v>
      </c>
      <c r="AJ29" s="111">
        <f t="shared" si="12"/>
        <v>39.5</v>
      </c>
      <c r="AK29" s="102">
        <f t="shared" si="13"/>
        <v>-178</v>
      </c>
      <c r="AL29" s="116">
        <v>0</v>
      </c>
      <c r="AM29" s="116">
        <v>0</v>
      </c>
      <c r="AN29" s="112" t="s">
        <v>154</v>
      </c>
      <c r="AO29" s="102">
        <f t="shared" si="15"/>
        <v>0</v>
      </c>
      <c r="AP29" s="108">
        <v>118</v>
      </c>
      <c r="AQ29" s="108">
        <v>134</v>
      </c>
      <c r="AR29" s="112">
        <f t="shared" si="31"/>
        <v>113.55932203389831</v>
      </c>
      <c r="AS29" s="102">
        <f t="shared" si="32"/>
        <v>16</v>
      </c>
      <c r="AT29" s="101">
        <v>290</v>
      </c>
      <c r="AU29" s="101">
        <v>296</v>
      </c>
      <c r="AV29" s="111">
        <f t="shared" si="16"/>
        <v>102.1</v>
      </c>
      <c r="AW29" s="102">
        <f t="shared" si="17"/>
        <v>6</v>
      </c>
      <c r="AX29" s="101">
        <v>447</v>
      </c>
      <c r="AY29" s="117">
        <v>396</v>
      </c>
      <c r="AZ29" s="111">
        <f t="shared" si="18"/>
        <v>88.590604026845639</v>
      </c>
      <c r="BA29" s="102">
        <f t="shared" si="19"/>
        <v>-51</v>
      </c>
      <c r="BB29" s="101">
        <v>320</v>
      </c>
      <c r="BC29" s="101">
        <v>281</v>
      </c>
      <c r="BD29" s="111">
        <f t="shared" si="20"/>
        <v>87.8125</v>
      </c>
      <c r="BE29" s="102">
        <f t="shared" si="21"/>
        <v>-39</v>
      </c>
      <c r="BF29" s="119">
        <v>2529</v>
      </c>
      <c r="BG29" s="121">
        <v>2982.2641509433961</v>
      </c>
      <c r="BH29" s="102">
        <f t="shared" si="22"/>
        <v>453.26415094339609</v>
      </c>
      <c r="BI29" s="101">
        <v>95</v>
      </c>
      <c r="BJ29" s="101">
        <v>96</v>
      </c>
      <c r="BK29" s="111">
        <f t="shared" si="33"/>
        <v>101.05263157894737</v>
      </c>
      <c r="BL29" s="102">
        <f t="shared" si="23"/>
        <v>1</v>
      </c>
      <c r="BM29" s="102">
        <v>0</v>
      </c>
      <c r="BN29" s="141">
        <v>4548</v>
      </c>
      <c r="BO29" s="141">
        <v>5421</v>
      </c>
      <c r="BP29" s="148">
        <f t="shared" si="34"/>
        <v>119.2</v>
      </c>
      <c r="BQ29" s="140">
        <f t="shared" si="35"/>
        <v>873</v>
      </c>
    </row>
    <row r="30" spans="1:69" s="103" customFormat="1" ht="21" customHeight="1" x14ac:dyDescent="0.2">
      <c r="A30" s="115" t="s">
        <v>10</v>
      </c>
      <c r="B30" s="101">
        <v>723</v>
      </c>
      <c r="C30" s="110">
        <v>700</v>
      </c>
      <c r="D30" s="112">
        <f t="shared" si="0"/>
        <v>96.818810511756567</v>
      </c>
      <c r="E30" s="109">
        <f t="shared" si="1"/>
        <v>-23</v>
      </c>
      <c r="F30" s="107">
        <v>180</v>
      </c>
      <c r="G30" s="110">
        <v>161</v>
      </c>
      <c r="H30" s="112">
        <f t="shared" si="2"/>
        <v>89.444444444444443</v>
      </c>
      <c r="I30" s="102">
        <f t="shared" si="3"/>
        <v>-19</v>
      </c>
      <c r="J30" s="101">
        <v>501</v>
      </c>
      <c r="K30" s="101">
        <v>530</v>
      </c>
      <c r="L30" s="112">
        <f t="shared" si="4"/>
        <v>105.78842315369261</v>
      </c>
      <c r="M30" s="102">
        <f t="shared" si="5"/>
        <v>29</v>
      </c>
      <c r="N30" s="108">
        <v>450</v>
      </c>
      <c r="O30" s="108">
        <v>491</v>
      </c>
      <c r="P30" s="111">
        <f t="shared" si="6"/>
        <v>109.11111111111111</v>
      </c>
      <c r="Q30" s="109">
        <f t="shared" si="7"/>
        <v>41</v>
      </c>
      <c r="R30" s="147">
        <f t="shared" si="24"/>
        <v>89.8</v>
      </c>
      <c r="S30" s="147">
        <f t="shared" si="25"/>
        <v>92.6</v>
      </c>
      <c r="T30" s="240">
        <f t="shared" si="26"/>
        <v>2.7999999999999972</v>
      </c>
      <c r="U30" s="241"/>
      <c r="V30" s="101">
        <v>49</v>
      </c>
      <c r="W30" s="110">
        <v>52</v>
      </c>
      <c r="X30" s="111">
        <f t="shared" si="8"/>
        <v>106.12244897959184</v>
      </c>
      <c r="Y30" s="102">
        <f t="shared" si="27"/>
        <v>3</v>
      </c>
      <c r="Z30" s="116">
        <v>1950</v>
      </c>
      <c r="AA30" s="110">
        <v>1627</v>
      </c>
      <c r="AB30" s="112">
        <f t="shared" si="10"/>
        <v>83.435897435897431</v>
      </c>
      <c r="AC30" s="102">
        <f t="shared" si="11"/>
        <v>-323</v>
      </c>
      <c r="AD30" s="108">
        <v>719</v>
      </c>
      <c r="AE30" s="108">
        <v>689</v>
      </c>
      <c r="AF30" s="112">
        <f t="shared" si="28"/>
        <v>95.827538247566068</v>
      </c>
      <c r="AG30" s="102">
        <f t="shared" si="29"/>
        <v>-30</v>
      </c>
      <c r="AH30" s="101">
        <v>311</v>
      </c>
      <c r="AI30" s="101">
        <v>296</v>
      </c>
      <c r="AJ30" s="111">
        <f t="shared" si="12"/>
        <v>95.2</v>
      </c>
      <c r="AK30" s="102">
        <f t="shared" si="13"/>
        <v>-15</v>
      </c>
      <c r="AL30" s="116">
        <v>3</v>
      </c>
      <c r="AM30" s="116">
        <v>4</v>
      </c>
      <c r="AN30" s="112">
        <f t="shared" si="30"/>
        <v>133.33333333333331</v>
      </c>
      <c r="AO30" s="102">
        <f t="shared" si="15"/>
        <v>1</v>
      </c>
      <c r="AP30" s="108">
        <v>220</v>
      </c>
      <c r="AQ30" s="108">
        <v>241</v>
      </c>
      <c r="AR30" s="112">
        <f t="shared" si="31"/>
        <v>109.54545454545455</v>
      </c>
      <c r="AS30" s="102">
        <f t="shared" si="32"/>
        <v>21</v>
      </c>
      <c r="AT30" s="101">
        <v>890</v>
      </c>
      <c r="AU30" s="101">
        <v>984</v>
      </c>
      <c r="AV30" s="111">
        <f t="shared" si="16"/>
        <v>110.6</v>
      </c>
      <c r="AW30" s="102">
        <f t="shared" si="17"/>
        <v>94</v>
      </c>
      <c r="AX30" s="101">
        <v>591</v>
      </c>
      <c r="AY30" s="117">
        <v>581</v>
      </c>
      <c r="AZ30" s="111">
        <f t="shared" si="18"/>
        <v>98.30795262267344</v>
      </c>
      <c r="BA30" s="102">
        <f t="shared" si="19"/>
        <v>-10</v>
      </c>
      <c r="BB30" s="101">
        <v>537</v>
      </c>
      <c r="BC30" s="101">
        <v>525</v>
      </c>
      <c r="BD30" s="111">
        <f t="shared" si="20"/>
        <v>97.765363128491629</v>
      </c>
      <c r="BE30" s="102">
        <f t="shared" si="21"/>
        <v>-12</v>
      </c>
      <c r="BF30" s="119">
        <v>2692</v>
      </c>
      <c r="BG30" s="121">
        <v>3449.3624772313296</v>
      </c>
      <c r="BH30" s="102">
        <f t="shared" si="22"/>
        <v>757.36247723132965</v>
      </c>
      <c r="BI30" s="101">
        <v>258</v>
      </c>
      <c r="BJ30" s="101">
        <v>376</v>
      </c>
      <c r="BK30" s="111">
        <f t="shared" si="33"/>
        <v>145.73643410852713</v>
      </c>
      <c r="BL30" s="102">
        <f t="shared" si="23"/>
        <v>118</v>
      </c>
      <c r="BM30" s="102">
        <v>13</v>
      </c>
      <c r="BN30" s="141">
        <v>4679</v>
      </c>
      <c r="BO30" s="141">
        <v>4812</v>
      </c>
      <c r="BP30" s="148">
        <f t="shared" si="34"/>
        <v>102.8</v>
      </c>
      <c r="BQ30" s="140">
        <f t="shared" si="35"/>
        <v>133</v>
      </c>
    </row>
    <row r="31" spans="1:69" s="103" customFormat="1" x14ac:dyDescent="0.2"/>
    <row r="32" spans="1:69" s="103" customFormat="1" x14ac:dyDescent="0.2"/>
    <row r="33" s="104" customFormat="1" x14ac:dyDescent="0.2"/>
    <row r="34" s="104" customFormat="1" x14ac:dyDescent="0.2"/>
    <row r="35" s="104" customFormat="1" x14ac:dyDescent="0.2"/>
    <row r="36" s="104" customFormat="1" x14ac:dyDescent="0.2"/>
    <row r="37" s="104" customFormat="1" x14ac:dyDescent="0.2"/>
    <row r="38" s="104" customFormat="1" x14ac:dyDescent="0.2"/>
    <row r="39" s="104" customFormat="1" x14ac:dyDescent="0.2"/>
    <row r="40" s="104" customFormat="1" x14ac:dyDescent="0.2"/>
    <row r="41" s="104" customFormat="1" x14ac:dyDescent="0.2"/>
    <row r="42" s="104" customFormat="1" x14ac:dyDescent="0.2"/>
    <row r="43" s="104" customFormat="1" x14ac:dyDescent="0.2"/>
    <row r="44" s="104" customFormat="1" x14ac:dyDescent="0.2"/>
    <row r="45" s="104" customFormat="1" x14ac:dyDescent="0.2"/>
    <row r="46" s="104" customFormat="1" x14ac:dyDescent="0.2"/>
    <row r="47" s="104" customFormat="1" x14ac:dyDescent="0.2"/>
    <row r="48" s="104" customFormat="1" x14ac:dyDescent="0.2"/>
    <row r="49" s="104" customFormat="1" x14ac:dyDescent="0.2"/>
    <row r="50" s="104" customFormat="1" x14ac:dyDescent="0.2"/>
    <row r="51" s="104" customFormat="1" x14ac:dyDescent="0.2"/>
    <row r="52" s="104" customFormat="1" x14ac:dyDescent="0.2"/>
    <row r="53" s="104" customFormat="1" x14ac:dyDescent="0.2"/>
    <row r="54" s="104" customFormat="1" x14ac:dyDescent="0.2"/>
    <row r="55" s="104" customFormat="1" x14ac:dyDescent="0.2"/>
    <row r="56" s="104" customFormat="1" x14ac:dyDescent="0.2"/>
    <row r="57" s="104" customFormat="1" x14ac:dyDescent="0.2"/>
    <row r="58" s="104" customFormat="1" x14ac:dyDescent="0.2"/>
    <row r="59" s="104" customFormat="1" x14ac:dyDescent="0.2"/>
    <row r="60" s="104" customFormat="1" x14ac:dyDescent="0.2"/>
    <row r="61" s="104" customFormat="1" x14ac:dyDescent="0.2"/>
    <row r="62" s="104" customFormat="1" x14ac:dyDescent="0.2"/>
    <row r="63" s="104" customFormat="1" x14ac:dyDescent="0.2"/>
    <row r="64" s="104" customFormat="1" x14ac:dyDescent="0.2"/>
    <row r="65" s="104" customFormat="1" x14ac:dyDescent="0.2"/>
    <row r="66" s="104" customFormat="1" x14ac:dyDescent="0.2"/>
    <row r="67" s="104" customFormat="1" x14ac:dyDescent="0.2"/>
    <row r="68" s="104" customFormat="1" x14ac:dyDescent="0.2"/>
    <row r="69" s="104" customFormat="1" x14ac:dyDescent="0.2"/>
    <row r="70" s="105" customFormat="1" x14ac:dyDescent="0.2"/>
    <row r="71" s="105" customFormat="1" x14ac:dyDescent="0.2"/>
    <row r="72" s="105" customFormat="1" x14ac:dyDescent="0.2"/>
    <row r="73" s="105" customFormat="1" x14ac:dyDescent="0.2"/>
    <row r="74" s="105" customFormat="1" x14ac:dyDescent="0.2"/>
    <row r="75" s="105" customFormat="1" x14ac:dyDescent="0.2"/>
    <row r="76" s="105" customFormat="1" x14ac:dyDescent="0.2"/>
    <row r="77" s="105" customFormat="1" x14ac:dyDescent="0.2"/>
    <row r="78" s="105" customFormat="1" x14ac:dyDescent="0.2"/>
    <row r="79" s="105" customFormat="1" x14ac:dyDescent="0.2"/>
    <row r="80" s="105" customFormat="1" x14ac:dyDescent="0.2"/>
    <row r="81" s="105" customFormat="1" x14ac:dyDescent="0.2"/>
    <row r="82" s="105" customFormat="1" x14ac:dyDescent="0.2"/>
    <row r="83" s="105" customFormat="1" x14ac:dyDescent="0.2"/>
    <row r="84" s="105" customFormat="1" x14ac:dyDescent="0.2"/>
    <row r="85" s="105" customFormat="1" x14ac:dyDescent="0.2"/>
    <row r="86" s="105" customFormat="1" x14ac:dyDescent="0.2"/>
    <row r="87" s="105" customFormat="1" x14ac:dyDescent="0.2"/>
    <row r="88" s="105" customFormat="1" x14ac:dyDescent="0.2"/>
    <row r="89" s="105" customFormat="1" x14ac:dyDescent="0.2"/>
    <row r="90" s="105" customFormat="1" x14ac:dyDescent="0.2"/>
    <row r="91" s="105" customFormat="1" x14ac:dyDescent="0.2"/>
    <row r="92" s="105" customFormat="1" x14ac:dyDescent="0.2"/>
    <row r="93" s="105" customFormat="1" x14ac:dyDescent="0.2"/>
    <row r="94" s="105" customFormat="1" x14ac:dyDescent="0.2"/>
    <row r="95" s="105" customFormat="1" x14ac:dyDescent="0.2"/>
    <row r="96" s="105" customFormat="1" x14ac:dyDescent="0.2"/>
    <row r="97" s="105" customFormat="1" x14ac:dyDescent="0.2"/>
    <row r="98" s="105" customFormat="1" x14ac:dyDescent="0.2"/>
    <row r="99" s="105" customFormat="1" x14ac:dyDescent="0.2"/>
    <row r="100" s="105" customFormat="1" x14ac:dyDescent="0.2"/>
    <row r="101" s="105" customFormat="1" x14ac:dyDescent="0.2"/>
    <row r="102" s="105" customFormat="1" x14ac:dyDescent="0.2"/>
    <row r="103" s="105" customFormat="1" x14ac:dyDescent="0.2"/>
    <row r="104" s="105" customFormat="1" x14ac:dyDescent="0.2"/>
    <row r="105" s="105" customFormat="1" x14ac:dyDescent="0.2"/>
    <row r="106" s="105" customFormat="1" x14ac:dyDescent="0.2"/>
    <row r="107" s="105" customFormat="1" x14ac:dyDescent="0.2"/>
    <row r="108" s="105" customFormat="1" x14ac:dyDescent="0.2"/>
    <row r="109" s="105" customFormat="1" x14ac:dyDescent="0.2"/>
    <row r="110" s="105" customFormat="1" x14ac:dyDescent="0.2"/>
    <row r="111" s="105" customFormat="1" x14ac:dyDescent="0.2"/>
    <row r="112" s="105" customFormat="1" x14ac:dyDescent="0.2"/>
    <row r="113" s="105" customFormat="1" x14ac:dyDescent="0.2"/>
    <row r="114" s="105" customFormat="1" x14ac:dyDescent="0.2"/>
    <row r="115" s="105" customFormat="1" x14ac:dyDescent="0.2"/>
    <row r="116" s="105" customFormat="1" x14ac:dyDescent="0.2"/>
  </sheetData>
  <mergeCells count="97">
    <mergeCell ref="A1:T1"/>
    <mergeCell ref="BM6:BM7"/>
    <mergeCell ref="BI3:BM3"/>
    <mergeCell ref="BI4:BL5"/>
    <mergeCell ref="BM4:BM5"/>
    <mergeCell ref="A2:Y2"/>
    <mergeCell ref="P6:Q6"/>
    <mergeCell ref="J6:J7"/>
    <mergeCell ref="H6:I6"/>
    <mergeCell ref="N3:Q5"/>
    <mergeCell ref="O6:O7"/>
    <mergeCell ref="N6:N7"/>
    <mergeCell ref="AD6:AD7"/>
    <mergeCell ref="AE6:AE7"/>
    <mergeCell ref="AP6:AP7"/>
    <mergeCell ref="AQ6:AQ7"/>
    <mergeCell ref="T26:U26"/>
    <mergeCell ref="T27:U27"/>
    <mergeCell ref="T28:U28"/>
    <mergeCell ref="T29:U29"/>
    <mergeCell ref="T30:U3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8:U8"/>
    <mergeCell ref="T9:U9"/>
    <mergeCell ref="T10:U10"/>
    <mergeCell ref="V6:V7"/>
    <mergeCell ref="V3:Y5"/>
    <mergeCell ref="X6:Y6"/>
    <mergeCell ref="R3:U5"/>
    <mergeCell ref="R6:R7"/>
    <mergeCell ref="S6:S7"/>
    <mergeCell ref="T6:U7"/>
    <mergeCell ref="W6:W7"/>
    <mergeCell ref="BN3:BQ5"/>
    <mergeCell ref="BN6:BN7"/>
    <mergeCell ref="BO6:BO7"/>
    <mergeCell ref="BP6:BQ6"/>
    <mergeCell ref="Z6:Z7"/>
    <mergeCell ref="AA6:AA7"/>
    <mergeCell ref="AB6:AC6"/>
    <mergeCell ref="AD3:AK3"/>
    <mergeCell ref="BF3:BH5"/>
    <mergeCell ref="AL3:AO5"/>
    <mergeCell ref="AP3:AS5"/>
    <mergeCell ref="BB3:BE3"/>
    <mergeCell ref="BB4:BE5"/>
    <mergeCell ref="AD4:AG5"/>
    <mergeCell ref="AF6:AG6"/>
    <mergeCell ref="AX6:AX7"/>
    <mergeCell ref="AR6:AS6"/>
    <mergeCell ref="AL6:AL7"/>
    <mergeCell ref="AM6:AM7"/>
    <mergeCell ref="AN6:AO6"/>
    <mergeCell ref="AH6:AI6"/>
    <mergeCell ref="AJ6:AK6"/>
    <mergeCell ref="L6:M6"/>
    <mergeCell ref="A3:A7"/>
    <mergeCell ref="B6:B7"/>
    <mergeCell ref="C6:C7"/>
    <mergeCell ref="D6:E6"/>
    <mergeCell ref="K6:K7"/>
    <mergeCell ref="B3:E5"/>
    <mergeCell ref="J3:M5"/>
    <mergeCell ref="F4:I5"/>
    <mergeCell ref="F3:I3"/>
    <mergeCell ref="G6:G7"/>
    <mergeCell ref="F6:F7"/>
    <mergeCell ref="Z3:AC5"/>
    <mergeCell ref="BF6:BF7"/>
    <mergeCell ref="BG6:BG7"/>
    <mergeCell ref="AY6:AY7"/>
    <mergeCell ref="BK6:BL6"/>
    <mergeCell ref="AZ6:BA6"/>
    <mergeCell ref="BB6:BB7"/>
    <mergeCell ref="BC6:BC7"/>
    <mergeCell ref="BD6:BE6"/>
    <mergeCell ref="BI6:BI7"/>
    <mergeCell ref="BJ6:BJ7"/>
    <mergeCell ref="AX3:BA5"/>
    <mergeCell ref="AT3:AW5"/>
    <mergeCell ref="AH4:AK5"/>
    <mergeCell ref="AV6:AW6"/>
    <mergeCell ref="AT6:AU6"/>
  </mergeCells>
  <printOptions horizontalCentered="1" verticalCentered="1"/>
  <pageMargins left="0" right="0" top="0" bottom="0" header="0.15748031496062992" footer="0"/>
  <pageSetup paperSize="9" scale="80" fitToHeight="2" orientation="landscape" r:id="rId1"/>
  <headerFooter alignWithMargins="0"/>
  <colBreaks count="3" manualBreakCount="3">
    <brk id="21" max="29" man="1"/>
    <brk id="37" max="29" man="1"/>
    <brk id="4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1</vt:lpstr>
      <vt:lpstr>2</vt:lpstr>
      <vt:lpstr>3</vt:lpstr>
      <vt:lpstr>4 </vt:lpstr>
      <vt:lpstr>5 </vt:lpstr>
      <vt:lpstr>6 </vt:lpstr>
      <vt:lpstr>7</vt:lpstr>
      <vt:lpstr>'4 '!Заголовки_для_печати</vt:lpstr>
      <vt:lpstr>'5 '!Заголовки_для_печати</vt:lpstr>
      <vt:lpstr>'7'!Заголовки_для_печати</vt:lpstr>
      <vt:lpstr>'1'!Область_печати</vt:lpstr>
      <vt:lpstr>'2'!Область_печати</vt:lpstr>
      <vt:lpstr>'3'!Область_печати</vt:lpstr>
      <vt:lpstr>'4 '!Область_печати</vt:lpstr>
      <vt:lpstr>'5 '!Область_печати</vt:lpstr>
      <vt:lpstr>'6 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Gorobets</dc:creator>
  <cp:lastModifiedBy>Грицанюк</cp:lastModifiedBy>
  <cp:lastPrinted>2019-03-14T13:11:49Z</cp:lastPrinted>
  <dcterms:created xsi:type="dcterms:W3CDTF">2016-02-04T07:51:20Z</dcterms:created>
  <dcterms:modified xsi:type="dcterms:W3CDTF">2019-03-18T13:35:11Z</dcterms:modified>
</cp:coreProperties>
</file>